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11" activeTab="15"/>
  </bookViews>
  <sheets>
    <sheet name="Záradék" sheetId="1" r:id="rId1"/>
    <sheet name="Összesítő" sheetId="2" r:id="rId2"/>
    <sheet name="Akadálymentesítés" sheetId="3" r:id="rId3"/>
    <sheet name="Felvonulási létesítmények" sheetId="4" r:id="rId4"/>
    <sheet name="Zsaluzás és állványozás" sheetId="5" r:id="rId5"/>
    <sheet name="Költségtérítések" sheetId="6" r:id="rId6"/>
    <sheet name="Irtás, föld- és sziklamunka" sheetId="7" r:id="rId7"/>
    <sheet name="Síkalapozás" sheetId="8" r:id="rId8"/>
    <sheet name="Helyszíni beton és vasbeton mun" sheetId="9" r:id="rId9"/>
    <sheet name="Előregyártott épületszerkezeti " sheetId="10" r:id="rId10"/>
    <sheet name="Falazás és egyéb kőművesmunka" sheetId="11" r:id="rId11"/>
    <sheet name="Fém- és könnyű épületszerkezet " sheetId="12" r:id="rId12"/>
    <sheet name="Ácsmunka" sheetId="13" r:id="rId13"/>
    <sheet name="Vakolás és rabicolás" sheetId="14" r:id="rId14"/>
    <sheet name="Szárazépítés" sheetId="15" r:id="rId15"/>
    <sheet name="Tetőfedés" sheetId="16" r:id="rId16"/>
    <sheet name="Hideg- és melegburkolatok készí" sheetId="17" r:id="rId17"/>
    <sheet name="Bádogozás" sheetId="18" r:id="rId18"/>
    <sheet name="Fa- és műanyag szerkezet elhely" sheetId="19" r:id="rId19"/>
    <sheet name="Fém nyílászáró és épületlakatos" sheetId="20" r:id="rId20"/>
    <sheet name="Üvegezés" sheetId="21" r:id="rId21"/>
    <sheet name="Felületképzés" sheetId="22" r:id="rId22"/>
    <sheet name="Szigetelés" sheetId="23" r:id="rId23"/>
    <sheet name="Útburkolatalap és makadámburkol" sheetId="24" r:id="rId24"/>
    <sheet name="Kőburkolat készítése" sheetId="25" r:id="rId25"/>
    <sheet name="Elektromosenergia-ellátás, vill" sheetId="26" r:id="rId26"/>
    <sheet name="Épületgépészeti szerelvények és" sheetId="27" r:id="rId27"/>
  </sheets>
  <definedNames/>
  <calcPr fullCalcOnLoad="1"/>
</workbook>
</file>

<file path=xl/sharedStrings.xml><?xml version="1.0" encoding="utf-8"?>
<sst xmlns="http://schemas.openxmlformats.org/spreadsheetml/2006/main" count="2228" uniqueCount="1110">
  <si>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</si>
  <si>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</si>
  <si>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</si>
  <si>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</si>
  <si>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</si>
  <si>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</si>
  <si>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</si>
  <si>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</si>
  <si>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</si>
  <si>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</si>
  <si>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</si>
  <si>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</si>
  <si>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12-004-4.1-0220231</t>
  </si>
  <si>
    <t>m</t>
  </si>
  <si>
    <t>Építési vízellátás   (kivitelezés időszakára a szükséges mértékben)</t>
  </si>
  <si>
    <t>12-005-7.3</t>
  </si>
  <si>
    <t>db</t>
  </si>
  <si>
    <t>Csatlakozóhely főkapcsolóval világítási és erőátviteli mérőhely részére</t>
  </si>
  <si>
    <t>12-011-1.1-0025001</t>
  </si>
  <si>
    <t>klt</t>
  </si>
  <si>
    <t>Mobil WC  heti karbantartással  (kivitelezés időszakára a szükséges mértékben)</t>
  </si>
  <si>
    <t>12-012-1.1.2-0025003</t>
  </si>
  <si>
    <t>Raktár konténer  (kivitelezés időszakára a szükséges mértékben)</t>
  </si>
  <si>
    <t>12-012-1.2.2-0025006</t>
  </si>
  <si>
    <t>Iroda konténer (kivitelezés időszakára a szükséges mértékben)</t>
  </si>
  <si>
    <t>12-021-1.8</t>
  </si>
  <si>
    <t>Építési tábla</t>
  </si>
  <si>
    <t>Munkanem összesen:</t>
  </si>
  <si>
    <t>Felvonulási létesítmények</t>
  </si>
  <si>
    <t>15-001-1</t>
  </si>
  <si>
    <t>m2</t>
  </si>
  <si>
    <t>Egyoldali keskeny zsaluzás  15 cm (vb.lemez)</t>
  </si>
  <si>
    <t>15-001-1-0000001</t>
  </si>
  <si>
    <t>Födémperem egyoldali keskeny zsaluzás 20 cm</t>
  </si>
  <si>
    <t>15-003-2.1.1.1.1</t>
  </si>
  <si>
    <t>15-004-1.1.2.1</t>
  </si>
  <si>
    <t>Síklemez zsaluzása, alátámasztó állvánnyal, födémzsaluzattal, zsaluhéj táblákkal borítva, 3 m magasságig</t>
  </si>
  <si>
    <t>15-004-21.1.1.1.1.1</t>
  </si>
  <si>
    <t>Gerendazsaluzás, 20-60 cm oldalmagasság között, fa zsaluzattal, alátámasztó állvánnyal, tagozattal vagy anélkül készítve, 3 m magasságig</t>
  </si>
  <si>
    <t>15-004-31.1</t>
  </si>
  <si>
    <t>Talpkoszorúzsaluzás  zsaluzattól függetlenül,  párkány nélkül</t>
  </si>
  <si>
    <t>15-004-31.1-0000001</t>
  </si>
  <si>
    <t>Koszorúzsaluzás     párkány nélkül</t>
  </si>
  <si>
    <t>15-004-51.1</t>
  </si>
  <si>
    <t>Íveskarú lépcső zsaluzása, alátámasztó állvánnyal, 4,00 m magasságig, a fokok és lépcsőoldalak bezsaluzásával, fa zsaluzattal  (Előírányzat.)</t>
  </si>
  <si>
    <t>15-004-51.2</t>
  </si>
  <si>
    <t>Egyeneskarú lépcső zsaluzása, alátámasztó állvánnyal, 4,00 m magasságig, acél támaszokkal, zsalutáblákkal kivitelezve, a fokok és lépcsőoldalak bezsaluzásával</t>
  </si>
  <si>
    <t>15-012-2.1</t>
  </si>
  <si>
    <t>Több pallószint képzésére alkalmas belső csőállvány készítése pallóterítés nélkül,  állványépítés MSZ- és alkalmazástechnikai kézikönyv szerint 3,01-10,00 m pallószint magasság között</t>
  </si>
  <si>
    <t>15-012-21.2-0023003</t>
  </si>
  <si>
    <t>6,01-12,00 m munkapadló magasság között KRAUSE Stabilo homlokzati keretállvány 0,75 m padlószélességgel, 6,01-12,00 m munkapadló magasság között</t>
  </si>
  <si>
    <t>15-017-1.1</t>
  </si>
  <si>
    <t>Pallóterítés meglévő állványzatra vagy födémgerendára</t>
  </si>
  <si>
    <t>15-017-3</t>
  </si>
  <si>
    <t>Biztonsági védőkorlát készítése</t>
  </si>
  <si>
    <r>
      <t>Homlokzati keretállványok, fém keretvázból, szintenkénti pallóterítéssel, korláttal, lábdeszkával, 0,75-1,20 m padlószélességgel, munkapadló távolság 2,50 m, 2,00 kN/m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terhelhetőséggel, állványépítés MSZ és alkalmazástechnikai kézikönyv szerint,</t>
    </r>
  </si>
  <si>
    <t>Zsaluzás és állványozás</t>
  </si>
  <si>
    <t>19-010-1.11.1.2</t>
  </si>
  <si>
    <t>Általános teendők  megvalósulás szakaszában, ellenőrző mérések,   geodéziai kitűzések</t>
  </si>
  <si>
    <t>19-010-1.21.2</t>
  </si>
  <si>
    <t>Általános teendők  befejezés szakaszában, megvalósulási tervdokumentáció elkészítése</t>
  </si>
  <si>
    <t>19-010-11.1.6.2</t>
  </si>
  <si>
    <t>Épületek energetikai jellemzőinek meghatározása, új építésű épületekre, önálló rendeltetésű, nem lakáscélú, több egységet magába foglaló épület egésze esetén</t>
  </si>
  <si>
    <t>19-090-1</t>
  </si>
  <si>
    <t>Építmények átadás előtti utolsó takarítása (pipere)</t>
  </si>
  <si>
    <t>Költségtérítések</t>
  </si>
  <si>
    <t>21-002-1.2</t>
  </si>
  <si>
    <t>m3</t>
  </si>
  <si>
    <t>Humuszos termőréteg, termőföld leszedése, terítése gépi erővel, 18%-os terephajlásig, bármilyen talajban, szállítással, 50,1-200,0 m között</t>
  </si>
  <si>
    <t>21-003-6.1.1</t>
  </si>
  <si>
    <t>Munkaárok földkiemelése közmű nélküli területen, gépi erővel, kiegészítő kézi munkával, (sávalapnak) bármely konzisztenciájú, I-IV. oszt. talajban, dúcolás nélkül</t>
  </si>
  <si>
    <t>21-003-7.1.5.1</t>
  </si>
  <si>
    <t>Földkiemelése épületek és műtárgyak helyén (rétegrendnek) bármely konzisztenciájú, I-IV. oszt. talajban, gépi erővel, kiegészítő kézi munkával</t>
  </si>
  <si>
    <t>21-003-11.1.1</t>
  </si>
  <si>
    <t>Földvisszatöltés munkagödörbe vagy munkaárokba, tömörítés nélkül, réteges elterítéssel, I-IV. osztályú talajban, kézi erővel, az anyag súlypontja karoláson belül</t>
  </si>
  <si>
    <t>21-004-3.1</t>
  </si>
  <si>
    <t>Humuszterítés 20 cm vastagságig gépi erővel, kiegészítő kézi munkával</t>
  </si>
  <si>
    <t>21-004-5.1.1.1</t>
  </si>
  <si>
    <t>Tükörkészítés tömörítés nélkül,  sík felületen gépi erővel, kiegészítő kézi munkával,   talajosztály: I-IV.</t>
  </si>
  <si>
    <t>21-008-2.1.9</t>
  </si>
  <si>
    <t>Tömörítés bármely tömörítési osztályban gépi erővel, nagy felületen, tömörségi fok: 97%</t>
  </si>
  <si>
    <t>21-008-2.2.9</t>
  </si>
  <si>
    <t>Tömörítés bármely tömörítési osztályban gépi erővel,  kis felületen,   tömörségi fok: 97%</t>
  </si>
  <si>
    <t>21-008-2.2.9-0000001</t>
  </si>
  <si>
    <t>Altalaj tömörítés bármely tömörítési osztályban gépi erővel,  kis felületen,   tömörségi fok: 97%</t>
  </si>
  <si>
    <t>21-008-2.2.9-0000002</t>
  </si>
  <si>
    <t>Ágyazati rtg. tömörítés bármely tömörítési osztályban gépi erővel,  kis felületen,   tömörségi fok: 97%</t>
  </si>
  <si>
    <t>21-011-1.2.1</t>
  </si>
  <si>
    <t>Fejtett föld felrakása szállítóeszközre, géppel, talajosztály I-IV.</t>
  </si>
  <si>
    <t>21-011-1.2.1-0000001</t>
  </si>
  <si>
    <t>Fejtett föld szállítása Megrendelő által kijelölt helyre, vagy lerakóba</t>
  </si>
  <si>
    <t>21-011-11.3</t>
  </si>
  <si>
    <t>21-011-12</t>
  </si>
  <si>
    <t>Munkahelyi depóniából építési törmelék konténerbe rakása,  kézi erővel, önálló munka esetén elszámolva, konténer szállítás nélkül        (Előírányzat.)</t>
  </si>
  <si>
    <r>
      <t>Építési törmelék konténeres elszállítása, lerakása, lerakóhelyi díjjal,   5,0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 (Előírányzat.)                                                                     x</t>
    </r>
  </si>
  <si>
    <t>Irtás, föld- és sziklamunka</t>
  </si>
  <si>
    <t>23-003-2-0222210</t>
  </si>
  <si>
    <t>Síkalapozás</t>
  </si>
  <si>
    <t>31-001-1.2.2-0221002</t>
  </si>
  <si>
    <t>t</t>
  </si>
  <si>
    <t>31-001-2-0451543</t>
  </si>
  <si>
    <t>31-001-3.1.1-0120502</t>
  </si>
  <si>
    <t>Távtartók elhelyezése vasbeton szerkezetben, műanyagból, vasbeton lemezben hegesztett háló vagy hálós vasalás alá Műanyag távtartó U-bak 20 mm-es</t>
  </si>
  <si>
    <t>31-011-21.2.1.2-0230110</t>
  </si>
  <si>
    <t>Oszlop, pillér készítése, vasbetonból, (statikai tervek szerint) kissé képlékeny vagy képlékeny konzisztenciájú betonból, vibrálással, gépi keveréssel, konténeres - darus technológiával C20/25 - X0v(H) kissé képlékeny kavicsbeton</t>
  </si>
  <si>
    <t>31-021-1.2.2-0250710</t>
  </si>
  <si>
    <t>31-021-2.3.1-0242710</t>
  </si>
  <si>
    <t>31-021-2.3.1-0242711</t>
  </si>
  <si>
    <t>31-021-4.3.2-0222810</t>
  </si>
  <si>
    <t>31-021-4.3.2-0240410</t>
  </si>
  <si>
    <t>= 24 mm, m = 6,9 finomsági modulussal</t>
  </si>
  <si>
    <t>31-021-10.1.1.1-0241410</t>
  </si>
  <si>
    <t>31-021-10.11.1.3-0250710</t>
  </si>
  <si>
    <t>31-030-3.2</t>
  </si>
  <si>
    <t>Beton aljzat  cementsimítása 1 cm vtg.-ban</t>
  </si>
  <si>
    <t>31-032-5.1.2.1-0215103</t>
  </si>
  <si>
    <t>Esztrich  beton készítése  kézi feldolgozással, cementbázisú esztrichből C20 szilárdsági osztálynak megfelelően, 6 cm vastagságban Pld.: Baumit Esztrich, Cikkszám: 152101</t>
  </si>
  <si>
    <t>Helyszíni beton és vasbeton munka</t>
  </si>
  <si>
    <t>32-002-1.1.1-0119901</t>
  </si>
  <si>
    <t>Előregyártott azonnal terhelhető nyílásáthidaló  elhelyezése (válaszfal áthidalók is), tartószerkezetre, csomóponti kötés nélkül, falazat szélességű áthidaló elemekből vagy több elem  egymás mellé sorolásával, a teherhordó falváll előkészítésével,</t>
  </si>
  <si>
    <t>kiegészítő hőszigetelés elhelyezése nélkül, 0,10 t/db tömegig, égetett agyag-kerámia köpenyes nyílásáthidaló POROTHERM elemmagas nyílásáthidaló, 1,00 m</t>
  </si>
  <si>
    <t>32-002-1.1.1-0119902</t>
  </si>
  <si>
    <t>kiegészítő hőszigetelés elhelyezése nélkül, 0,10 t/db tömegig, égetett agyag-kerámia köpenyes nyílásáthidaló POROTHERM elemmagas nyílásáthidaló, 1,25 m</t>
  </si>
  <si>
    <t>32-002-1.1.1-0119903</t>
  </si>
  <si>
    <t>kiegészítő hőszigetelés elhelyezése nélkül, 0,10 t/db tömegig, égetett agyag-kerámia köpenyes nyílásáthidaló POROTHERM elemmagas nyílásáthidaló, 1,50 m</t>
  </si>
  <si>
    <t>32-002-1.1.1-0119907</t>
  </si>
  <si>
    <t>kiegészítő hőszigetelés elhelyezése nélkül, 0,10 t/db tömegig, égetett agyag-kerámia köpenyes nyílásáthidaló POROTHERM elemmagas nyílásáthidaló, 2,50 m</t>
  </si>
  <si>
    <t>32-002-1.1.1-0120010</t>
  </si>
  <si>
    <t>kiegészítő hőszigetelés elhelyezése nélkül, 0,10 t/db tömegig, égetett agyag-kerámia köpenyes nyílásáthidaló POROTHERM A-10 kerámia burkolatú nyílásáthidaló, 1,00 m</t>
  </si>
  <si>
    <t>Előregyártott épületszerkezeti elem elhelyezése és szerelése</t>
  </si>
  <si>
    <t>33-001-1.1.2.3.1.2.2-0127581</t>
  </si>
  <si>
    <t xml:space="preserve">Teherhordó és kitöltő falazat készítése, égetett agyag-kerámia termékekből, nútféderes elemekből, 300 mm falvastagságban, 300x250x240 vagy 300×250×238 mm-es méretű kézi falazóblokkból, falazó, meszes cementhabarcsba falazva POROTHERM 30 K nútféderes kézi </t>
  </si>
  <si>
    <t>falazóblokk, 300x250x238 mm,  M 2,5 (Hf30-cm) falazó, meszes cementhabarcs</t>
  </si>
  <si>
    <t>33-001-1.1.2.3.1.2.2-0127582</t>
  </si>
  <si>
    <t>Teherhordó és kitöltő falazat készítése, (oromfalnak, magasításnak) égetett agyag-kerámia termékekből, nútféderes elemekből, 300 mm falvastagságban, 300x250x240 vagy 300×250×238 mm-es méretű kézi falazóblokkból, falazó, meszes cementhabarcsba falazva</t>
  </si>
  <si>
    <t>(magasítások, oromfalak) POROTHERM 30 K nútféderes kézi falazóblokk, 300x250x238 mm,  M 2,5 (Hf30-cm) falazó, meszes cementhabarcs</t>
  </si>
  <si>
    <t>33-001-1.3.4.4.1.1-0010405</t>
  </si>
  <si>
    <t>Teherhordó és kitöltő falazat készítése, beton, könnyűbeton falazóblokk vagy zsaluzóelem termékekből, 300 mm falvastagságban, 300x500x230 mm-es méretű beton zsaluzóelemből, kitöltő betonnal, betonacél beépítéssel   Pld.: Leier ZS 30-as zsaluzóelem,</t>
  </si>
  <si>
    <t>300/500/230 mm, C16/20-16/kissé képlékeny kavicsbeton, B 60.40:10 mm átmérőjű betonacél</t>
  </si>
  <si>
    <t>Válaszfal építése, égetett agyag-kerámia termékekből, nútféderes elemekből, 100 mm falvastagságban, 500x238x100 mm-es méretű válaszfallapból, falazó, cementes mészhabarcsba falazva Pld.: POROTHERM 10 N+F válaszfallap, 500x238x100 mm, M 1 (Hf10-mc)</t>
  </si>
  <si>
    <t>falazó, cementes mészhabarcs</t>
  </si>
  <si>
    <t>33-011-1.1.2.1.2.1.1-2132107</t>
  </si>
  <si>
    <t>33-012-1.2.1.1.1.1-1110671</t>
  </si>
  <si>
    <t>Előfalazatok, belsőépítészeti vagy épületgépészeti takarások készítése, pórusbeton termékekből, normál elemekből, 50 mm falvastagságban, 600×200×50 mm-es elemekkel, hagyományos falazóhabarcsba falazva   Pld.: Ytong Pef-5 jelű, 600x200x50 mm méretű</t>
  </si>
  <si>
    <t>elemekből, M 2,5 (Hf30-cm) falazó, meszes cementhabarcsba, ragasztóba</t>
  </si>
  <si>
    <t>33-091-4.1.1-1110002</t>
  </si>
  <si>
    <t>Szerelő kőműves munka  (Előírányzat.)</t>
  </si>
  <si>
    <t>Falazás és egyéb kőművesmunka</t>
  </si>
  <si>
    <t>34-001-2.1.2</t>
  </si>
  <si>
    <t>34-001-2.1.5</t>
  </si>
  <si>
    <t>Fém- és könnyű épületszerkezet szerelése</t>
  </si>
  <si>
    <t>35-001-1.1-0680041</t>
  </si>
  <si>
    <t>35-001-1.1-0680042</t>
  </si>
  <si>
    <t>35-001-1.1-0680043</t>
  </si>
  <si>
    <t>Stafni váz építése  5 x 15 cm-es méretben, homlokzati téglafalra,  faburkolat fogadónak</t>
  </si>
  <si>
    <t>35-001-1.7-0680041</t>
  </si>
  <si>
    <t>35-002-3-0115120</t>
  </si>
  <si>
    <t>Párafékező, párazáró fólia terítése 15 cm-es átfedéssel Pld.: DÖRKEN DELTA LUXX kétrétegű lég- és párafékező fólia,  1,5 × 50 m</t>
  </si>
  <si>
    <t>35-002-6.2-0110271</t>
  </si>
  <si>
    <t>Páraáteresztő, vízzáró alátétfólia elhelyezése, teljes szarufaköz magasságot kitöltő hőszigetelés esetére,0,02 Sd értékkel, ragasztószalaggal folytonosítva az esetleges  sérülések javítására TYVEK SOLID-50 páraáteresztő, vízzáró alátétfólia,</t>
  </si>
  <si>
    <t>35-003-1.1-0410024</t>
  </si>
  <si>
    <t>Tetőlécezés cserépfedés alá Fenyő tetőléc 3-6,5 m 25x50 mm</t>
  </si>
  <si>
    <t>35-003-1.1-0410025</t>
  </si>
  <si>
    <t>Tetőlécezés faburkolat alá Fenyő tetőléc 3-6,5 m 25x50 mm</t>
  </si>
  <si>
    <t>35-003-1.6</t>
  </si>
  <si>
    <t>Tetőlécezés: tetőfelület ellenlécezésének elkészítése</t>
  </si>
  <si>
    <t>35-003-3-0410051</t>
  </si>
  <si>
    <t>Gerincléc elhelyezése gerincléctartóra, taréjgerinc- és élgerincképzésnél Tetőléc 2-6.5 m hosszú 30/32x48/50 mm</t>
  </si>
  <si>
    <t>35-004-1.3</t>
  </si>
  <si>
    <t>35-004-1.3-0000001</t>
  </si>
  <si>
    <t>35-004-1.3-0000002</t>
  </si>
  <si>
    <t>Deszka burkolat készítése 2 x 18 mm vtg. szélezett borovi deszkával,      függőleges fedésben,  két rétegben eltolt, hézagos fedésben</t>
  </si>
  <si>
    <t>35-005-1.2.1-0211022</t>
  </si>
  <si>
    <t>35-007-1.1-0680041</t>
  </si>
  <si>
    <t>35-021-1-0211271</t>
  </si>
  <si>
    <t>Faanyag lángmentesítése mázolási technológiával felhordott anyaggal, egyszeri bevonat Pld.: KEMIKÁL TETOL FB égéskésleltető, gomba- és rovarkárosítás elleni, faanyagvédő szer, zöld</t>
  </si>
  <si>
    <t>Ácsmunka</t>
  </si>
  <si>
    <t>36-001-2.1-0550040</t>
  </si>
  <si>
    <t>Durva oldalfalvakolat készítése, kézi felhordással, cementes  habarccsal,  1 cm vastagságban</t>
  </si>
  <si>
    <t>36-002-4-0415917</t>
  </si>
  <si>
    <t>Vékonyvakolat alapozók felhordása, kézi erővel Pld.: Baumit Univerzális alapozó Cikkszám: 960125, vakolt felületre</t>
  </si>
  <si>
    <t>36-002-11.1-0415911</t>
  </si>
  <si>
    <t>Tapadóhíd képzése gyári zsákos gúzanyaggal,  kézi erővel Pld.: Baumit Előfröcskölő 2 mm, silós Cikkszám: 151602</t>
  </si>
  <si>
    <t>36-002-11.1-0415912</t>
  </si>
  <si>
    <t>Tapadóhíd képzése gyári zsákos gúzanyaggal, kézi erővel (vb.pillér) Pld.: Baumit Előfröcskölő 2 mm, silós Cikkszám: 151602</t>
  </si>
  <si>
    <t>36-003-1.2.1.2.1-0415932</t>
  </si>
  <si>
    <t>Oldalfal, mennyezetvakolat készítése, gépi felhordással, zsákos kiszerelésű szárazhabarcsból, sima, könnyített mész-cement vakolat, 1 cm vastagságban Pld.: Baumit MPI 25 (GV 25) Mész-cement gépi vakolat belső, Cikkszám: 151703</t>
  </si>
  <si>
    <t>36-005-21.2.4.2-0415261</t>
  </si>
  <si>
    <t>Vékonyvakolatok, színvakolatok felhordása alapozott, előkészített felületre, vödrös kiszerelésű anyagból, szilikát vékonyvakolat készítése, egy rétegben, 1,5-2,5 mm-es szemcsemérettel Pld.: Baumit SilikatTop (Baumit Szilikát) vakolat, kapart 1,5 mm, 9,</t>
  </si>
  <si>
    <t>8, 7, 6 színcsoport (homlokzati színezési terv szerint)</t>
  </si>
  <si>
    <t>36-090-2.1.2</t>
  </si>
  <si>
    <t>Vakolatok pótlása  oldalfalon, hálóerősítéssel, elektromos és épületgépészeti vezetékeken</t>
  </si>
  <si>
    <t>Vakolás és rabicolás</t>
  </si>
  <si>
    <t>39-031-1.1-0218016</t>
  </si>
  <si>
    <t>Úsztatott padlók készítése kiegyenlített aljzatra, nagytáblás száraz elemekből, ragasztással Pld.: Rigips Rigidur E25 1500x500 mm szárazesztrich, 2x15 mm vtg.</t>
  </si>
  <si>
    <t>Szárazépítés</t>
  </si>
  <si>
    <t>41-003-19.21.2-0196011</t>
  </si>
  <si>
    <t>Síklapú, kettősfedésű húzott égetett agyag tetőcserép fedéseknél szellőztetés, szellőzőelem, szellőzőszalag vagy lezárófésű elhelyezése LEIER szellőzőszalag, téglavörös, fekete barna, antracit ,  Cikkszám: HUTX1841</t>
  </si>
  <si>
    <t>41-003-101.1.3-0114901</t>
  </si>
  <si>
    <t>Egyszeres fedés sajtolt égetett agyag tetőcserepekkel, gyártótól és típustól független, 41-45° tetőhajlásszög között, minden harmadik cserép rögzítésével Terrán Rundó Mocca   alapcserép</t>
  </si>
  <si>
    <t>41-003-119.4-0116190</t>
  </si>
  <si>
    <t>Sajtolt égetett agyag tetőcserepeknél taréjgerinc készítése gerinccseréppel, gerinccserép-rögzítővel, fésűs gerincelemmel, gerincszellőző-szalaggal (zárócserép alkalmazása szükséges) vagy kúpalátéttel Terrán Rundó Mocca   kúpcserép</t>
  </si>
  <si>
    <t>41-003-119.4-0116191</t>
  </si>
  <si>
    <t>Sajtolt égetett agyag tetőcserepeknél szellőző cserép beépítése  Terrán Rundó Mocca   szellőző cserép</t>
  </si>
  <si>
    <t>Tetőfedés</t>
  </si>
  <si>
    <t>42-002-2.1.1.1</t>
  </si>
  <si>
    <t>Lábazatburkolat készítése, egyenes, egysoros kivitelben,  10 cm szélességben</t>
  </si>
  <si>
    <t>42-002-2.1.1.1-0000001</t>
  </si>
  <si>
    <t>Lábazatburkolat készítése, egyenes, egysoros kivitelben,  10 cm szélességben  (kőburkolathoz )</t>
  </si>
  <si>
    <t>42-002-2.1.1.1-0000002</t>
  </si>
  <si>
    <t>Lábazatburkolat készítése, egyenes, egysoros kivitelben,   10 cm szélességben</t>
  </si>
  <si>
    <t>42-002-2.2.1.1</t>
  </si>
  <si>
    <t>Lábazatburkolat készítése, lépcsős kivitelben,  10 cm szélességben</t>
  </si>
  <si>
    <t>42-002-3.1.1.1-0250012</t>
  </si>
  <si>
    <t>Lépcsőburkolat készítése, greslapból, ágyazó, meszes cementhabarcsba fektetve, járólap 36-45 cm szélességig</t>
  </si>
  <si>
    <t>42-002-3.1.2.1-0260005</t>
  </si>
  <si>
    <t>Lépcső homlokburkolat készítése,  greslapból, 15-18 cm szélessében, ágyazó, meszes cementhabarcsba fektetve</t>
  </si>
  <si>
    <t>42-011-1.1.1.2-0415537</t>
  </si>
  <si>
    <t xml:space="preserve">Fal-, pillér és oszlopburkolat hordozószerkezetének felületelőkészítése beltérben, kenhető víz- és páraszigetelés felhordása egy rétegben,  hajlaterősítő szalag elhelyezésével Pld.: Baumacol Protect vízzáró vastagfólia, Cikkszám: 956523       </t>
  </si>
  <si>
    <t>(Előírányzat.)</t>
  </si>
  <si>
    <t>42-012-1.1.1.1.1.2-0212004</t>
  </si>
  <si>
    <t xml:space="preserve">Fal-, pillér-, oszlopburkolat készítése beltérben,  mázas kerámiával, kötésben vagy hálósan, 3-5 mm vtg. ragasztóba rakva, 1-10 mm fugaszélességgel, 10x10 - 20x20 cm közötti lapmérettel (emeleti fürdő) Pld.: LB-Knauf FLEX/Flex ragasztó, EN 12004 szerinti </t>
  </si>
  <si>
    <t>C2TE minősítéssel, kül- és beltérbe, fagyálló, padlófűtéshez is,   LB-Knauf Colorin flex fugázó, EN 13888 szerinti CG2 minősítéssel,</t>
  </si>
  <si>
    <t>42-012-1.1.1.1.1.2-0212006</t>
  </si>
  <si>
    <t>Fal-, pillér-, oszlopburkolat készítése beltérben,  mázas kerámiával, kötésben vagy hálósan, 3-5 mm vtg. ragasztóba rakva, 1-10 mm fugaszélességgel, 10x10 - 20x20 cm közötti lapmérettel (konyha) Pld.: LB-Knauf FLEX/Flex ragasztó, EN 12004 szerinti C2TE</t>
  </si>
  <si>
    <t>minősítéssel, kül- és beltérbe, fagyálló, padlófűtéshez is, Cikkszám: K00617021                                                                            LB-Knauf Colorin flex fugázó, EN 13888 szerinti CG2 minősítéssel, fehér, Cikkszám: K00630***</t>
  </si>
  <si>
    <t>42-012-1.2.1.3.1.1.1-0212016</t>
  </si>
  <si>
    <t>Fal-, pillér-, oszlopburkolat készítése (eladó térben) kültérben, horvát mészkőlappal,  2 cm vastagságban, 3-5 mm vtg. ragasztóba rakva, 2-5 mm fugaszélességgel  Pld.: LB-Knauf S2 FLEX Flexibilis csempe- és járólapragasztó, nagyméretű burkolólapokhoz</t>
  </si>
  <si>
    <t>(max. 120x120 cm), Cikkszám: K00617341 LB-Knauf SILVERCOL Prémium flexibilis fugázó, EN 12004 szerinti CG2WA minősítéssel, Cikkszám: K00675**1</t>
  </si>
  <si>
    <t>42-012-1.2.1.3.1.1.1-0212017</t>
  </si>
  <si>
    <t xml:space="preserve">Fal-, pillér-, oszlopburkolat készítése (lábazatnak) kültérben, horvát mészkőlappal,  2 cm vastagságban, 3-5 mm vtg. ragasztóba rakva, 2-5 mm fugaszélességgel  Pld.: LB-Knauf S2 FLEX Flexibilis csempe- és járólapragasztó, nagyméretű burkolólapokhoz (max. </t>
  </si>
  <si>
    <t>120x120 cm), Cikkszám: K00617341 LB-Knauf SILVERCOL Prémium flexibilis fugázó, EN 12004 szerinti CG2WA minősítéssel, Cikkszám: K00675**1</t>
  </si>
  <si>
    <t>42-022-1.1.1.2.1.1-1212003</t>
  </si>
  <si>
    <t>Padlóburkolat készítése, beltérben, gres, kőporcelán lappal, kötésben vagy hálósan, 3-5 mm vtg. ragasztóba rakva, 1-10 mm fugaszélességgel,   (emeleten) 20x20 - 40x40 cm közötti lapmérettel LB-Knauf GRES/Gres ragasztó, EN 12004 szerinti C2TE</t>
  </si>
  <si>
    <t>minősítéssel, kül- és beltérbe, fagyálló, padlófűtéshez is, Cikkszám: K00617801 LB-Knauf SILVERCOL Prémium flexibilis fugázó, EN 12004 szerinti CG2WA minősítéssel, Cikkszám: K00675**1</t>
  </si>
  <si>
    <t>42-022-1.1.1.2.1.1-1212004</t>
  </si>
  <si>
    <t xml:space="preserve">Padlóburkolat készítése, csúszásmentes kivitelben, beltérben, gres, kőporcelán lappal, kötésben vagy hálósan, 3-5 mm vtg. ragasztóba rakva, 1-10 mm fugaszélességgel,   (vizes helységek) 20x20 - 40x40 cm közötti lapmérettel LB-Knauf GRES/Gres ragasztó, EN </t>
  </si>
  <si>
    <t>12004 szerinti C2TE minősítéssel, kül- és beltérbe, fagyálló, padlófűtéshez is, Cikkszám: K00617801 LB-Knauf SILVERCOL Prémium flexibilis fugázó, EN 12004 szerinti CG2WA minősítéssel, Cikkszám: K00675**1</t>
  </si>
  <si>
    <t>42-022-1.1.1.2.1.1-1212005</t>
  </si>
  <si>
    <t>Padlóburkolat készítése, beltérben, gres, kőporcelán lappal, kötésben vagy hálósan, 3-5 mm vtg. ragasztóba rakva, 1-10 mm fugaszélességgel,    20x20 - 40x40 cm közötti lapmérettel LB-Knauf GRES/Gres ragasztó, EN 12004 szerinti C2TE minősítéssel, kül- és</t>
  </si>
  <si>
    <t>beltérbe, fagyálló, padlófűtéshez is, Cikkszám: K00617801 LB-Knauf SILVERCOL Prémium flexibilis fugázó, EN 12004 szerinti CG2WA minősítéssel, Cikkszám: K00675**1</t>
  </si>
  <si>
    <t>42-022-1.1.1.3.1.1.1-1212015</t>
  </si>
  <si>
    <t xml:space="preserve">Padlóburkolat készítése, beltérben,  beton  alapfelületen, mészkő vagy márványlappal, 1 cm vastagságban, kötésben vagy hálósan, 3-5 mm vtg. ragasztóba rakva, 2-20 mm fugaszélességgel, 20x20 - 40x40 cm közötti lapmérettel Pld.: LB-Knauf S1 FLEX Flexibilis </t>
  </si>
  <si>
    <t>csempe- és járólapragasztó, nagyméretű burkolólapokhoz (max. 90x90 cm), Cikkszám: K00617331 LB-Knauf ProCol Kiemelt minőségű flexibilis fugázó, kül- és beltéri használatra, Cikkszám: K00636xxx</t>
  </si>
  <si>
    <t>42-042-5.1.1-0312119</t>
  </si>
  <si>
    <t>Laminált padló fektetése,   telibe ragasztva (mechanikus illesztésű) Pld.: Tarkett Smart 832 AC4 kopásáll. laminált padló, 8,0 mm vtg.,  19,2 cm x 129,2 cm 39 szín</t>
  </si>
  <si>
    <t>42-042-5.1.8-0316002</t>
  </si>
  <si>
    <t>Laminált padló fektetése,  parketta alátétlemez elhelyezése FLOORMAT XPS alapú barázdált parketta alátétlemez, 50x100 cm,  3 mm vtg., Cikkszám: T14301</t>
  </si>
  <si>
    <t>42-042-31.1.7</t>
  </si>
  <si>
    <t>Lábazat kialakítása,  falábazat (székléc) készítése</t>
  </si>
  <si>
    <t>42-071-3-0150436</t>
  </si>
  <si>
    <t>Kiegészítő profil utólagos elhelyezése padlóburkolatoknál,   burkolatváltások esetén, rézből, alumíniumból, eloxált alumíniumból, acél és szálcsiszolt acélból, 14-25 mm szélességi mérettel Schlüter-RENO-T E 2,5m, T burkolatváltó profil acél B=14mm,</t>
  </si>
  <si>
    <t>rozsdamentes acél Rendelési szám: T9/14E</t>
  </si>
  <si>
    <t>42-073-1.1-0417966</t>
  </si>
  <si>
    <t>Dilatációs és csatlakozó fuga kitöltése, szilikon alapú elasztikus tömítő anyaggal, 5 mm szélesség- és mélységben Pld.: SAKRET SD Szilikontömítő, 25 színben      (Előírányzat.)</t>
  </si>
  <si>
    <t>Hideg- és melegburkolatok készítése, aljzat előkészítés</t>
  </si>
  <si>
    <t>43-001-2.3.1-0412631</t>
  </si>
  <si>
    <t>Sima fémlemez fedés készítése lemezszalagból, gyárilag előre formázott csúszókorcos kivitelben, függőleges kivitelben (OSB) lapon, 550 mm korctávolságig Pld.: ZAMBELLI RIB-ROOF Evolution Profilozott lemez, antracit alumínium lemezzel,  0,70 mm</t>
  </si>
  <si>
    <t>43-001-2.3.3-0412641</t>
  </si>
  <si>
    <t>Cikkszám: 600470</t>
  </si>
  <si>
    <t>43-001-2.7.9-0412650</t>
  </si>
  <si>
    <t>ZAMBELLI Filc bevonat a páralecsapódás elkerülésére, valamint a hangszigetelés érdekében, Cikkszám: 690090</t>
  </si>
  <si>
    <t>43-001-11.3.3.2-0149161</t>
  </si>
  <si>
    <t>Tetőkibúvó ablak elhelyezése PREFA tetővilágító ablak 600 x 600 antracit színben</t>
  </si>
  <si>
    <t>43-002-3.5-0149546</t>
  </si>
  <si>
    <t>Függőereszcsatorna szerelése, négyszögszelvényű, bármilyen kiterített szélességben, alumínium lemezből Pld.: PREFA négyszögszelvényű ereszcsatorna 40-es bevonatos alumínium antracit   színben, 0,7mm</t>
  </si>
  <si>
    <t>43-002-13.2-0149683</t>
  </si>
  <si>
    <t>Lefolyócső szerelése négyszög keresztmetszettel, bármilyen kiterített szélességgel, alumíniumból Pld.: PREFA szögletes lefolyócső 100x100 mm  antracit színben rejtett rögzítéssel</t>
  </si>
  <si>
    <t>43-003-4.1.6.2-0149667</t>
  </si>
  <si>
    <t>Falszegély szerelése tetőhöz, bevonatos alumínium  lemezből, 40 cm kiterített szélességgel Falszegély PREFA   alumínium szalagból, antracit felülettel, 0,7 mm vtg., Ksz: 40 cm</t>
  </si>
  <si>
    <r>
      <t>Sávos szalagfedések; Sima fémlemez fedés készítése lemezszalagból, gyárilag előre formázott csúszókorcos kivitelben, 30°-ig, 100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felett, 550 mm korctávolságig Pld.:ZAMBELLI RIB-ROOF Evolution Profilozott lemez, színes alumínium, sima felület, 0,70 mm,</t>
    </r>
  </si>
  <si>
    <t>Bádogozás</t>
  </si>
  <si>
    <t>44-007-1.1.1.2.3-0146593</t>
  </si>
  <si>
    <t>Fa tetőtéri ablak, válogatott fenyőből, rétegragasztott tokkal, szárnnyal, középső vagy alsó tengely körül nyíló, 15° és 90° közötti hajlásszögű tetőbe, beépített résszellőzővel vagy szellőzőnyílással, alumínium külső borítással, több lakkréteggel</t>
  </si>
  <si>
    <t>44-007-1.1.2.1-0145041</t>
  </si>
  <si>
    <t xml:space="preserve">Fa tetőtéri ablak, válogatott fenyőből, rétegragasztott tokkal, szárnnyal, felső tengely mentén 45°-ig felfelé-kifelé nyíló, középső tengely körül teljesen átforduló, 20° és 55° közötti hajlásszögű tetőbe, beépített résszellőzővel vagy szellőzőnyílással, </t>
  </si>
  <si>
    <t>44-027-1.1.2-0110110</t>
  </si>
  <si>
    <t>Helység felíratok</t>
  </si>
  <si>
    <t>44-027-2.2-0461161</t>
  </si>
  <si>
    <t>Épület felíratok</t>
  </si>
  <si>
    <t>44-030-2.2-0122185</t>
  </si>
  <si>
    <t>Szerelt jellegű WC-kabinrendszer készítése kompletten, lábakkal, zárral, foglaltságjelzővel, kettes kabin, 180 cm széles előlap 2 ajtóval, 120 cm széles válaszfallal K-FAL Compakt 12 mm vastag, szerelvényekkel, foglaltságjelző zárral, porszórt vagy</t>
  </si>
  <si>
    <t>44-030-2.3-0122195</t>
  </si>
  <si>
    <t>44-030-11.3-0122105</t>
  </si>
  <si>
    <t>Válaszfal rendszer moduláris elemei, pissoire szeméremfal 145x40 cm méretben, 15 cm-es lábakkal K-FAL Compakt WC kabin pissoire szeméremfal 145x40 cm méretben, 12 mm vastag, nagy igénybevételű, magas páratartalmú helyiségekhez</t>
  </si>
  <si>
    <r>
      <t>felületkezelve, elektromos működtetési lehetőséggel, kívül edzett, belül ragasztott biztonsági üveg, 1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alatt GGL típusú VELUX tetőtéri ablak, Fa, FK04. Az ablak tokkülmérete: 66x98 cm., Termékkód: GGL FK04 3060</t>
    </r>
  </si>
  <si>
    <t>Fa- és műanyag szerkezet elhelyezése</t>
  </si>
  <si>
    <t>45-005-2.1-0910047</t>
  </si>
  <si>
    <t>Egyéb épületlakatos szerkezetek elhelyezése: kerékpár tároló elhelyezés</t>
  </si>
  <si>
    <t>45-005-2.4-0990133</t>
  </si>
  <si>
    <t>Egyéb épületlakatos szerkezetek elhelyezése: lehorganyzó  talpszelemen csavar átm. 16 mm, + fakötésű alátét + anya</t>
  </si>
  <si>
    <t>45-051-1-0181061</t>
  </si>
  <si>
    <t>Fogódzó rendszer elhelyezése  (lépcsőhöz)</t>
  </si>
  <si>
    <t>Fém nyílászáró és épületlakatos-szerkezet elhelyezése</t>
  </si>
  <si>
    <t>46-002-2.3.3-0112473</t>
  </si>
  <si>
    <t>Üvegezés</t>
  </si>
  <si>
    <t>47-000-1.99.1.1.1.1-0415514</t>
  </si>
  <si>
    <t>Belső festéseknél felület előkészítése, részmunkák; felület glettelése zsákos kiszerelésű anyagból (alapozóval, sarokvédelemmel), bármilyen padozatú helyiségben, pórusbeton felületen, 4 mm vastagságban tagolatlan felületen Pld.: Baumit FinoFill, gipszes</t>
  </si>
  <si>
    <t>glett, 1-30 mm-es vastagságban,  Cikkszám: 951722</t>
  </si>
  <si>
    <t>47-000-1.99.1.1.1.1-0415515</t>
  </si>
  <si>
    <t>Opciós tétel: Belső festéseknél felület előkészítése, részmunkák; felület glettelése zsákos kiszerelésű anyagból (alapozóval, sarokvédelemmel), bármilyen padozatú helyiségben, pórusbeton felületen, 4 mm vastagságban tagolatlan felületen Pld.: Baumit</t>
  </si>
  <si>
    <t>FinoFill, gipszes glett, 1-30 mm-es vastagságban,  Cikkszám: 951722</t>
  </si>
  <si>
    <t>47-011-3.1.1.1.1-0159481</t>
  </si>
  <si>
    <t>Szilikátfestések, kálivízüveg kötőanyagú, nagy vízgőzáteresztő képességű, fehér vagy színes szilikát falfestés, új vagy régi lekapart ásványi előkészített alapfelületen, vakolaton, két rétegben, tagolatlan sima felületen Pld.: Caparol Sylitol Bio</t>
  </si>
  <si>
    <t>szilikátfesték, fehér</t>
  </si>
  <si>
    <t>47-011-15.1.1.1-0159458</t>
  </si>
  <si>
    <t xml:space="preserve">Opciós tétel: (konferencia terem padlás) Diszperziós festés műanyag bázisú vizes-diszperziós  fehér vagy gyárilag színezett festékkel, új vagy régi lekapart, előkészített alapfelületen, vakolaton, két rétegben, tagolatlan sima felületen Caparol Deckweiss </t>
  </si>
  <si>
    <t>Top diszperziós belső falfesték, mosásálló, fehér</t>
  </si>
  <si>
    <t>47-023-1.1.1.4-0180020</t>
  </si>
  <si>
    <t>Tűzvédő vagy égéskésleltető mázolás, acélszerkezeten, 2 mm rétegvastagságig, 60 perc tűzállósági határérték esetén DUNAMENTI Polylack A oldószeres acélszerkezeti tűzvédő festék</t>
  </si>
  <si>
    <t>47-023-2.2-0130391</t>
  </si>
  <si>
    <t>47-031-1.12.2.1.2-0141815</t>
  </si>
  <si>
    <t>Belső fafelületek lazúrozása, természetes alapú bio vizes hígítású lazúrral, tagolt felületen Pld.: Biopin beltéri lazúr</t>
  </si>
  <si>
    <t>47-031-3.3.6.3-0219074</t>
  </si>
  <si>
    <t>Külső fafelületek fedőmázolása, színes lazúr bevonóanyaggal, tagolatlan felületen, két rétegben</t>
  </si>
  <si>
    <t>Felületképzés</t>
  </si>
  <si>
    <t>48-002-1.1.1.1.1-0416527</t>
  </si>
  <si>
    <t>Talajnedvesség elleni szigetelés; Bitumenes lemez szigetelés aljzatának kellősítése, egy rétegben, vízszintes felületen,  (sávszigetelés) oldószeres hideg bitumenmázzal (száraz felületen) Pld.: INDEX INDEVER oldószeres bitumenmáz</t>
  </si>
  <si>
    <t>48-002-1.1.1.1.1-0416528</t>
  </si>
  <si>
    <t>Talajnedvesség elleni szigetelés; Bitumenes lemez szigetelés aljzatának kellősítése, egy rétegben, vízszintes felületen,    oldószeres hideg bitumenmázzal (száraz felületen) Pld.: INDEX INDEVER oldószeres bitumenmáz</t>
  </si>
  <si>
    <t>48-002-1.1.1.2.1-0416527</t>
  </si>
  <si>
    <t>Talajnedvesség elleni szigetelés; Bitumenes lemez szigetelés aljzatának kellősítése, egy rétegben, függőleges felületen, oldószeres hideg bitumenmázzal (száraz felületen) INDEX INDEVER oldószeres bitumenmáz</t>
  </si>
  <si>
    <t>48-002-1.2.1.1.2-0099014</t>
  </si>
  <si>
    <t>Talajnedvesség elleni szigetelés; Falszigetelés, vízszintes felületen, két rétegben, minimum 4,0 mm vastag elasztomerbitumenes (SBS modifikált vagy SBS/oxidált duo) lemezzel, aljzathoz foltonként vagy sávokban olvasztásos ragasztással, átlapolásoknál</t>
  </si>
  <si>
    <t>teljes felületű hegesztéssel fektetve (sávszigetelésnek) Pld.: VILLAS E-G 4 F/K Extra, üvegszövet hordozórétegű,  4 mm vastagságú, elasztomerbitumenes (SBS modifikált) lemez</t>
  </si>
  <si>
    <t>48-002-1.2.1.1.2-0099015</t>
  </si>
  <si>
    <t>teljes felületű hegesztéssel fektetve   Pld.: VILLAS E-G 4 F/K Extra, üvegszövet hordozórétegű,  4 mm vastagságú, elasztomerbitumenes (SBS modifikált) lemez</t>
  </si>
  <si>
    <t>48-002-1.2.2.1.2-0099014</t>
  </si>
  <si>
    <t>Talajnedvesség elleni szigetelés; Falszigetelés, függőleges felületen, egy rétegben, minimum 3,0 mm vastag elasztomerbitumenes (SBS modifikált vagy SBS/oxidált duo) lemezzel, aljzathoz teljes felületű lángolvasztásos ragasztással, átlapolásoknál teljes</t>
  </si>
  <si>
    <t>felületű hegesztéssel fektetve VILLAS E-G 4 F/K Extra, üvegszövet hordozórétegű, 4 mm vastagságú, elasztomerbitumenes (SBS modifikált) lemez</t>
  </si>
  <si>
    <t>48-005-1.4.1.1-0095513</t>
  </si>
  <si>
    <t>Csapadékvíz elleni szigetelés; Vízszintes felületen, egy rétegben, minimum 1,0 mm vastag lágy PVC vagy PIB lemezzel, átlapolások forrólevegős hegesztésével BAUDER THERMOFOL-U 18 szöveterősítéses, 1,8 mm vastag lágy PVC szigetelőlemez</t>
  </si>
  <si>
    <t>48-005-1.41.1.1-0095752</t>
  </si>
  <si>
    <t>48-007-1.1.2-0092004</t>
  </si>
  <si>
    <t>Magastető hő- és hangszigetelése; Fa oszlopok közti szigetelés fa vagy fém fedélszék esetén  (rögzítés külön tételben), kőzetgyapot hőszigetelő lemezzel ROCKWOOL Deltarock Plus szigetelő éklemez 150 mm</t>
  </si>
  <si>
    <t>48-007-1.3.2-0092025</t>
  </si>
  <si>
    <t>48-007-1.3.2-0092027</t>
  </si>
  <si>
    <t>Magastető hő- és hangszigetelése; Szaruzat feletti vagy vasbeton koporsófödém szigetelése bordázat között (rögzítés külön tételben), kőzetgyapot hőszigetelő lemezzel ROCKWOOL Multirock többcélú kőzetgyapot lemez 140 mm</t>
  </si>
  <si>
    <t>48-007-21.21.1-0113279</t>
  </si>
  <si>
    <t>Külső fal; Hőszigetelések épületlábazaton vagy koszorún, foltonként ragasztva vagy megtámasztva (rögzítés külön tételben), egy rétegben, extrudált polisztirolhab lemezzel AUSTROTHERM XPS TOP P extrudált polisztirolhab hőszigetelő lemez, lépcsős</t>
  </si>
  <si>
    <t>élkiképzéssel, 615x1265x50 mm</t>
  </si>
  <si>
    <t>48-007-41.1.1.1.1-0092101</t>
  </si>
  <si>
    <t>Födém; Padló hőszigetelő anyag elhelyezése, vízszintes felületen, aljzatbeton alá,  úsztató rétegként, szálas szigetelőanyaggal (üveggyapot, kőzetgyapot) Pld.: ROCKWOOL Steprock ND lépés-hangszigetelő lemez 20 mm</t>
  </si>
  <si>
    <t>48-007-41.1.1.1.2-0113220</t>
  </si>
  <si>
    <t>Födém; Padló hőszigetelő anyag elhelyezése, vízszintes felületen, aljzatbeton alá, úsztató rétegként, expandált polisztirolhab lemezzel Pld.: AUSTROTHERM lépéshang-szigetelő lemez,  AT-L2 1000x500x20 mm</t>
  </si>
  <si>
    <t>48-007-41.1.1.1.2-0113244</t>
  </si>
  <si>
    <t>48-007-41.1.1.1.2-0113248</t>
  </si>
  <si>
    <t>48-007-41.2.2-0110485</t>
  </si>
  <si>
    <t>Födém; Padló peremszigetelés elhelyezése úsztatott aljzatbeton esetén, expandált polisztirolhab szigetelő szalaggal Pld.: BACHL Nikecell RS szegélyelem dilatációs elválasztó csík,  10x80-100 mm</t>
  </si>
  <si>
    <t>48-007-41.3.2.2-0090933</t>
  </si>
  <si>
    <t>Elemmagas áthidalók közötti hőszigetelés, ragasztással, extrudált polisztirolhab lemezzel, 23.5 cm szélességben Pld.: ISOVER BASF Styrodur 3035 CS XPS-G hőszigetelő lemez 40 mm</t>
  </si>
  <si>
    <t>48-007-56.1.3.1-0113544</t>
  </si>
  <si>
    <t>Alátét- és elválasztó rétegek beépítése, védőlemez-, műanyagfátyol-, fólia vagy műanyagfilc egy rétegben, átlapolással, rögzítés nélkül, padló, födém szigeteléseknél, vízszintes felületen, falak mentén 10 cm felhajtással Pld.: AUSTROTHERM polietilén</t>
  </si>
  <si>
    <t>fólia, 0,09 mm vastagságú, 2 m szélességű</t>
  </si>
  <si>
    <t>48-007-56.1.3.1-0113546</t>
  </si>
  <si>
    <t>48-010-1.1.2.1-0091260</t>
  </si>
  <si>
    <t>Homlokzati hőszigetelés, üvegszövetháló-erősítéssel, mechanikai rögzítéssel, felületi zárással, valamint kiegészítő profilokkal, egyenes él-képzésű, normál homlokzati EPS hőszigetelő lapokkal, ragasztóporból képzett ragasztóba, tagolatlan, sík,</t>
  </si>
  <si>
    <t>függőleges falon Pld.: MASTERPLAST Isomaster EPS H-80 Grafitos expandált polisztirol keményhab hőszigetelő lemez, 1000×500×150 mm, Cikkszám: 0541-08015000</t>
  </si>
  <si>
    <t>48-010-1.3.1.1-0118007</t>
  </si>
  <si>
    <t>Homlokzati hőszigetelés, üvegszövetháló-erősítéssel, (mechanikai rögzítés, felületi zárás valamint kiegészítő profilok külön tételben szerepelnek), egyenes él-képzésű, érdesített XPS hőszigetelő lapokkal, ragasztóporból képzett ragasztóba, tagolatlan,</t>
  </si>
  <si>
    <t>sík, függőleges falon Pld.: MASTERPLAST Isomaster XPS extrudált polisztirolhab lemez, 1250x600x100 mm</t>
  </si>
  <si>
    <t>48-010-1.6.2.1-0092698</t>
  </si>
  <si>
    <t>Homlokzati hőszigetelés, üvegszövetháló-erősítéssel, (mechanikai rögzítés, felületi zárás valamint kiegészítő profilok külön tételben szerepelnek), normál homlokzati kőzetgyapot hőszigetelő lapokkal, ragasztóporból képzett ragasztóba, tagolatlan, sík,</t>
  </si>
  <si>
    <t>függőleges falon Pld.: ROCKWOOL Frontrock Max E vakolható, inhomogén kőzetgyapot lemez 120 mm</t>
  </si>
  <si>
    <t>48-021-1.37.1-0095726</t>
  </si>
  <si>
    <t xml:space="preserve">Szigetelések rögzítése; Nem fóliakasírozású bitumenes-, valamint filckasírozású PVC vagy TPO (FPO) anyagú vízszigetelő lemezek, illetve geotextilek, szűrőfátylak, illetve hőszigetelések szélszívás elleni ragasztásos  rögzítése 20 m épületmagasságig, </t>
  </si>
  <si>
    <t>poliuretán (PUR) bázisú ragasztóval, vízszintes felületen Pld.: BAUDER filcragasztó 1014</t>
  </si>
  <si>
    <t>48-021-1.51.1.2.1-0091303</t>
  </si>
  <si>
    <t>Szigetelések rögzítése; Hőszigetelő táblák pontszerű mechanikai rögzítése, alulról hűlő födém alsó felületén, beton aljzatszerkezethez, műanyag vagy fém beütőszeges  műanyag beütődübelekkel Pld.: MASTERPLAST Thermomaster D-PLUS 10/120 mm, műanyag</t>
  </si>
  <si>
    <t>beütőszeges tárcsás dübel, Cikkszám: 0115-10120250</t>
  </si>
  <si>
    <t>48-021-1.51.1.2.1-0091308</t>
  </si>
  <si>
    <t>Szigetelések rögzítése; Hőszigetelő táblák pontszerű mechanikai rögzítése, alulról hűlő födém alsó felületén, beton aljzatszerkezethez, műanyag vagy fém beütőszeges  műanyag beütődübelekkel Pld.: MASTERPLAST Thermomaster D-PLUS 10/220 mm, műanyag</t>
  </si>
  <si>
    <t>beütőszeges tárcsás dübel, Cikkszám: 0115-10220250</t>
  </si>
  <si>
    <t>48-021-1.51.2.2.1-0091308</t>
  </si>
  <si>
    <t>Szigetelések rögzítése; Hőszigetelő táblák pontszerű mechanikai rögzítése, homlokzaton, beton aljzatszerkezethez, műanyag vagy fém beütőszeges/csavaros műanyag beütődübelekkel Pld.: MASTERPLAST Thermomaster D-PLUS 10/220 mm, műanyag beütőszeges tárcsás</t>
  </si>
  <si>
    <t>dübel, Cikkszám: 0115-10220250</t>
  </si>
  <si>
    <r>
      <t>Csapadékvíz elleni szigetelés; Alátét- és elválasztó rétegek beépítése, védőlemez-, műanyagfátyol-, fólia vagy műanyagfilc egy rétegben, átlapolással, rögzítés nélkül, vízszintes felületen BAUDER SV 300 védőlemez 300gr/m</t>
    </r>
    <r>
      <rPr>
        <vertAlign val="superscript"/>
        <sz val="10"/>
        <color indexed="8"/>
        <rFont val="Times New Roman CE"/>
        <family val="0"/>
      </rPr>
      <t>2</t>
    </r>
  </si>
  <si>
    <t>Szigetelés</t>
  </si>
  <si>
    <t>61-002-11.2-0130241</t>
  </si>
  <si>
    <t>Zúzottkő ágyazati alapréteg készítése  épületben,   M22 jelű,     20 cm vastagságban</t>
  </si>
  <si>
    <t>61-002-11.2-0130242</t>
  </si>
  <si>
    <t>Zúzottkő ágyazati alapréteg készítése  térburkolatok alatt M22 jelű,     20 cm vastagságban</t>
  </si>
  <si>
    <t>Útburkolatalap és makadámburkolat készítése</t>
  </si>
  <si>
    <t>62-002-1.4.2-0619059</t>
  </si>
  <si>
    <t>62-002-21.3-0613952</t>
  </si>
  <si>
    <t>62-003-7.1.1-0617994</t>
  </si>
  <si>
    <t>Térburkolat készítése tükörkiemeléssel, 15 cm vtg. tömörített kavics alapréteggel, 3 cm vtg. homokágyazattal, előregyártott mosott felületű betonlapból, 40x40x3,8, 40x40x5, 50x50x5, 50x50x5,5 cm-es Pld.: SEMMELROCK La Linia finommosott felületű lap</t>
  </si>
  <si>
    <t>62-003-8.1-0613888</t>
  </si>
  <si>
    <t>62-003-8.1-0613901</t>
  </si>
  <si>
    <t>62-003-8.1-0613903</t>
  </si>
  <si>
    <t>Kőburkolat készítése</t>
  </si>
  <si>
    <t>71-002-1.2-0210004</t>
  </si>
  <si>
    <t>Elektromosenergia-ellátás, villanyszerelés</t>
  </si>
  <si>
    <t>82-002-1.1.1.2.3</t>
  </si>
  <si>
    <t>Épületgépészeti szerelvények és berendezések szerelése</t>
  </si>
  <si>
    <t>Összesen:</t>
  </si>
  <si>
    <t xml:space="preserve">Szalézi Lelkigyakorlatos Ház           </t>
  </si>
  <si>
    <t xml:space="preserve">                                       </t>
  </si>
  <si>
    <t xml:space="preserve">2533.  Bajót, Péliföldszentkereszt,    </t>
  </si>
  <si>
    <t xml:space="preserve">          hrsz.: 046/3.                </t>
  </si>
  <si>
    <t xml:space="preserve">A munka leírása:                       </t>
  </si>
  <si>
    <t xml:space="preserve"> Készítette: DKD Kft.                  </t>
  </si>
  <si>
    <t xml:space="preserve">Látogatóközpont  építése.                                                     </t>
  </si>
  <si>
    <t xml:space="preserve">Árazatlan kv.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</si>
  <si>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</si>
  <si>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</si>
  <si>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</si>
  <si>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</si>
  <si>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</si>
  <si>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</si>
  <si>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</si>
  <si>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</si>
  <si>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</si>
  <si>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</si>
  <si>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</si>
  <si>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Víz-csatorna-gáz alapszerelés, szerelvényezés /melléklet szerint/</t>
  </si>
  <si>
    <t>Erős és gyengeáram, stb. alapszerelés, szerelvényezés /melléklet szerint/</t>
  </si>
  <si>
    <t>Betonacél helyszíni szerelése  függőleges vagy vízszintes tartószerkezetbe, bordás betonacélból, 8-12-20 mm átmérő között FERALPI bordás betonacél, 6 m-es szálban, Bst500S  12 mm</t>
  </si>
  <si>
    <t xml:space="preserve">Hegesztett betonacél háló szerelése tartószerkezetbe Építési síkháló (statikai tervek szerint)                            </t>
  </si>
  <si>
    <t>Vasbeton gerenda készítése  (statikai tervek szerint),   darus-konténeres technológiával, vibrátoros tömörítéssel, C30/37 - X0v(H) kissé képlékeny kavicsbeton keverék</t>
  </si>
  <si>
    <t>Vasbeton talpkoszorú készítése,   (statikai tervek szerint)betonszivattyús technológiával, vibrátoros tömörítéssel, C25/30 - XC2 kissé képlékeny kavicsbeton</t>
  </si>
  <si>
    <t>Vasbeton  koszorú készítése,   (statikai tervek szerint) betonszivattyús technológiával, vibrátoros tömörítéssel, C25/30 - XC2 kissé képlékeny kavicsbeton</t>
  </si>
  <si>
    <t>Vasalt aljzat készítése,   betonszivattyús technológiával, vibrátoros tömörítéssel, 15 cm vastagságban  építész terv szerint Pld.: C16/20 - X0v(H) képlékeny kavicsbeton</t>
  </si>
  <si>
    <t>Vasalt aljzat készítése,   betonszivattyús technológiával, vibrátoros tömörítéssel, 20 cm vastagságban  építész terv szerint Pld.: C16/20 - X0v(H) képlékeny kavicsbeton</t>
  </si>
  <si>
    <r>
      <t>Sík vagy alulbordás vasbeton lemez készítése,  (statikai tervek szerint)  kissé képlékeny vagy képlékeny konzisztenciájú betonból, betonszivattyús technológiával, vibrátoros tömörítéssel, 12 cm vastagság felett C25/30 - X0v(H) kissé képlékeny kavicsbeton keverék CEM 52,5 pc. D</t>
    </r>
    <r>
      <rPr>
        <vertAlign val="subscript"/>
        <sz val="10"/>
        <color indexed="8"/>
        <rFont val="Times New Roman CE"/>
        <family val="0"/>
      </rPr>
      <t>max</t>
    </r>
  </si>
  <si>
    <t>Lépcső készítése betonból,  (statikai tervek szerint) földnedves vagy kissé képlékeny konzisztenciájú betonból, helyszíni keveréssel és bedolgozással, tömörítéssel C25/30 - XC2 kissé képlékeny</t>
  </si>
  <si>
    <t>Lépcső készítése vasbetonból,  (statikai tervek szerint) betonszivattyús technológiával, vibrátoros tömörítéssel (statikai tervek  szerint)  C30/37 - X0v(H) kissé képlékeny kavicsbeton (Előírányzat.)</t>
  </si>
  <si>
    <t>Előtető  acélváz gyártása,  szerelése, 80/80-as zártszelvényből, alátámasztó oszlopokkal és egyéb elemekkel - építész terv szerint</t>
  </si>
  <si>
    <t>k</t>
  </si>
  <si>
    <t>előtető acélváz rögzítések kialakítása</t>
  </si>
  <si>
    <t>Tűzvédő bevonatrendszerek védőbevonatai, magasfényű zománccal Trinát magasfényű zománcfesték, fehér 300,                      EAN: 5995061120048</t>
  </si>
  <si>
    <t>Akadálymentesítés</t>
  </si>
  <si>
    <t>Kiemelt szegély készítése, alapárok kiemelésével, beton alapgerendával és megtámasztással, hézagolással, előregyártott szegélykőből vagy cölöpökből 100 cm hosszú elemekből Pld.: LEIER Quartz kiemelt, vagy süllyesztett  szegélykő - tervezői, megrendelői jóváhagyás szerint</t>
  </si>
  <si>
    <t>Egyéb használatos szegélykövek, útszegélyek készítése, alapárok kiemelése nélkül, betonhézagolással, 100 cm hosszú elemekből LEIER Quartz kerti szegélykő, antracit, 100x5x20 cm - tervezői, megrendelői jóváhagyás szerint</t>
  </si>
  <si>
    <t>40x40x3,8 cm,  antracit - tervezői, megrendelői jóváhagyás szerint</t>
  </si>
  <si>
    <t>Tér- vagy járdaburkolat készítése, beton burkolókőből soros, halszálka, parketta vagy kazettás kötésben, homokágyazatba fektetve, Pld.: LEIER Piazza 10x20x8 cm, antracit, N+F , - tervezői, megrendelői jóváhagyás szerint</t>
  </si>
  <si>
    <t>Tér- vagy járdaburkolat készítése, beton burkolókőből soros, halszálka, parketta vagy kazettás kötésben, homokágyazatba fektetve, Pld.: LEIER Piazza 10x20x6 cm, antracit, N+F - tervezői, megrendelői jóváhagyás szerint</t>
  </si>
  <si>
    <t>Lépcsőburkolat készítése, beton burkolókőből soros, halszálka, parketta vagy kazettás kötésben, ragasztással 10x20x4, 10x20x5, 10x20x6, 10x20x8 cm-es méretű idomkővel Pld.: LEIER Piazza 10x20x6 cm, antracit, N+F - tervezői, megrendelői jóváhagyás szerint</t>
  </si>
  <si>
    <t>Fa beltéri nyílászárók elhelyezése, előre kihagyott falnyílásba, utólagos elhelyezéssel, tömítéssel,  szerelvényezve, finom beállítással  Fenyő furnéros tömör beltéri ajtókonszignáció szerint  B-01 75x210 cm</t>
  </si>
  <si>
    <t>Fa beltéri nyílászárók elhelyezése, előre kihagyott falnyílásba mint előző tétel  B-02 180x240 cm</t>
  </si>
  <si>
    <t>Fa beltéri nyílászárók elhelyezése, előre kihagyott falnyílásba mint előző tétel  B-03 100 x240 cm</t>
  </si>
  <si>
    <t>Fa beltéri nyílászárók elhelyezése, előre kihagyott falnyílásba mint előző tétel B-04 75/210 cm</t>
  </si>
  <si>
    <t>Fa beltéri nyílászárók elhelyezése, előre kihagyott falnyílásba mint előző tétel B-05 90/210 cm</t>
  </si>
  <si>
    <t>Fa beltéri nyílászárók elhelyezése, előre kihagyott falnyílásba mint előző tétel B-06 90/210 cm</t>
  </si>
  <si>
    <t>Fa beltéri nyílászárók elhelyezése, előre kihagyott falnyílásba mint előző tétel  BA-01 75/150 cm</t>
  </si>
  <si>
    <t>Homlokzati nyílászárók gyártása és elhelyezése:  Műszaki tartalom:  Profil:78 mm-es hossztoldott, rétegragasztott borovi fenyő konszignáció szerint KAB-01 200/240</t>
  </si>
  <si>
    <t>Homlokzati nyílászárók gyártása és elhelyezése:  Mint előző tétel, de KAB-02 60/80</t>
  </si>
  <si>
    <t>Homlokzati nyílászárók gyártása és elhelyezése:  Mint előző tétel, de KAB-03 90/240</t>
  </si>
  <si>
    <t>Homlokzati nyílászárók gyártása és elhelyezése:  Mint előző tétel, de KAB-04 125/240</t>
  </si>
  <si>
    <t>Homlokzati nyílászárók gyártása és elhelyezése:  Mint előző tétel, de KAB-05 110/240</t>
  </si>
  <si>
    <t>Homlokzati nyílászárók gyártása és elhelyezése:  Mint előző tétel, de KAB-06 110/240</t>
  </si>
  <si>
    <t>Homlokzati nyílászárók gyártása és elhelyezése:  Mint előző tétel, de KAB-08 200/50</t>
  </si>
  <si>
    <t>Homlokzati nyílászárók gyártása és elhelyezése:  Mint előző tétel, de KAB-09 106/220</t>
  </si>
  <si>
    <t>Homlokzati nyílászárók gyártása és elhelyezése:  Mint előző tétel, de KAB-10 138/220</t>
  </si>
  <si>
    <t>Homlokzati nyílászárók gyártása és elhelyezése:  Mint előző tétel, de KAB-11 120/220</t>
  </si>
  <si>
    <t>Homlokzati nyílászárók gyártása és elhelyezése:  Mint előző tétel, de KAB-12 123/417</t>
  </si>
  <si>
    <t>Homlokzati nyílászárók gyártása és elhelyezése:  Mint előző tétel, de KAB-13 123/575</t>
  </si>
  <si>
    <t>Homlokzati nyílászárók gyártása és elhelyezése:  Mint előző tétel, de KAB-14 123/575</t>
  </si>
  <si>
    <t>Homlokzati nyílászárók gyártása és elhelyezése:  Mint előző tétel, de KAB-15 123/417</t>
  </si>
  <si>
    <t>Homlokzati nyílászárók gyártása és elhelyezése:  Mint előző tétel, de KAB-17 150/180</t>
  </si>
  <si>
    <t>Homlokzati nyílászárók gyártása és elhelyezése:  Mint előző tétel, de KAB-18 410/150</t>
  </si>
  <si>
    <t>Homlokzati nyílászárók gyártása és elhelyezése:  Mint előző tétel, de KAB-19 120/150</t>
  </si>
  <si>
    <t>Homlokzati nyílászárók gyártása és elhelyezése:  Mint előző tétel, de KAB-20 30/240</t>
  </si>
  <si>
    <t>Szerelt jellegű WC-kabinrendszer készítése kompletten, lábakkal, zárral, foglaltságjelzővel, négyes kabin, 270 cm széles előlap 3 ajtóval, 2 db 120 cm széles válaszfallal K-FAL Compakt 12 mm vastag, szerelvényekkel, foglaltságjelző zárral, porszórt vagy</t>
  </si>
  <si>
    <t>eloxált aluprofilokkal - A-02 konszignáció szerint</t>
  </si>
  <si>
    <t>eloxált aluprofilokkal- A-01 konszignáció szerint</t>
  </si>
  <si>
    <t>alumínium külső borítással, több lakkréteggel felületkezelve, kívül edzett, belül rétegragasztott üveg pl.: GPL típusú VELUX tetőtéri ablak, Fa, MK08.  Az ablak tokkülmérete 78/118 cm., Termékkód: GPL MK08 3073 - konszignáció szerint TA-01</t>
  </si>
  <si>
    <t>44-001-1.1.1.1</t>
  </si>
  <si>
    <t>44-002-1.3.1.1</t>
  </si>
  <si>
    <t>Homlokzati nyílászárók gyártása és elhelyezése:  Mint előző tétel, de ajtó KAJ-01 110/240</t>
  </si>
  <si>
    <t>Homlokzati nyílászárók gyártása és elhelyezése:  Mint előző tétel, de ajtó KAJ-03 100/210</t>
  </si>
  <si>
    <t>Homlokzati nyílászárók gyártása és elhelyezése:  Mint előző tétel, de ajtó KAJ-02 90/210</t>
  </si>
  <si>
    <t>Homlokzati nyílászárók gyártása és elhelyezése:  Mint előző tétel, de ajtó KAJ-04 110/240</t>
  </si>
  <si>
    <t>Homlokzati nyílászárók gyártása és elhelyezése:  Mint előző tétel, de ajtó KAJ-05 160/240</t>
  </si>
  <si>
    <t>Homlokzati nyílászárók gyártása és elhelyezése:  Mint előző tétel, de ajtó KAJ-06 110/210</t>
  </si>
  <si>
    <t>Homlokzati nyílászárók gyártása és elhelyezése:  Mint előző tétel, de ajtó KAJ-07 110/240</t>
  </si>
  <si>
    <t>44-011-1.1.1</t>
  </si>
  <si>
    <t>Műanyag kültéri nyílászárók elhelyezése előre kihagyott falnyílásba, hőszigetelt, fokozott légzárású bejárati ajtó, konszignáció szerint KAJ-08 110/282</t>
  </si>
  <si>
    <t>Homlokzati nyílászárók gyártása és elhelyezése:  Mint előző tétel, de ablak KAB-07 55/282</t>
  </si>
  <si>
    <t>L-01 pontmegfogás konyszignáció szerint</t>
  </si>
  <si>
    <t>L-02 szellőző zsalu tartószerkezet konszignáció szerint</t>
  </si>
  <si>
    <t>45-005-1.3</t>
  </si>
  <si>
    <t xml:space="preserve">Perforált, fonatos vagy zsalus szellőző elhelyezése, 0,51 m² nagyság felett - konszignáció szerint KAB-16 </t>
  </si>
  <si>
    <t>L-03 Fogódzó rendszer elhelyezése</t>
  </si>
  <si>
    <t>L-04 lakatos szerkezetek ST-ZE tartószerkzethez (együtt kezelendő)</t>
  </si>
  <si>
    <t>L-05 lamella szerkezet</t>
  </si>
  <si>
    <t>készlet</t>
  </si>
  <si>
    <r>
      <t>Acélszerkezetek közti üvegezés,  pontmegfogással kétrétegű biztonsági üvegszerkezettel, 1,01-2,00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táblaméret között Pld.: A3 10/16/:4 + Ar kétrétegű biztonsági üvegszerkezet (teraszon lévő információs táblák) - L-01 rajz szerint</t>
    </r>
  </si>
  <si>
    <t>Vasbeton sáv-, talp- lemezalap készítése szivattyús technológiával,C25/30-24-XC2-F2 - szerkezeti terv szerint</t>
  </si>
  <si>
    <t>Térbeli rácsos   épület-acélváz szerelése, alátámasztó oszlopokkal és egyéb elemekkel, homlokzati üvegfalhoz  ST-ZE szerkezeti terv szerint</t>
  </si>
  <si>
    <t>Deszkázás 19 mm vtg. Hajópadlóval - kiállítótér belső</t>
  </si>
  <si>
    <t>Deszkázás gyalult, hornyolt deszkával, hajópadlóval - előtető</t>
  </si>
  <si>
    <t>Lambériázás Szociális épület külső tető</t>
  </si>
  <si>
    <t>35-004-1.3-0000003</t>
  </si>
  <si>
    <r>
      <t>Fa tetőszerkezetek bármely rendszerben faragott (fűrészelt) fából, 0,051-0,060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/m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bedolgozott famennyiség között Fűrészelt gerenda 150x200-300x300 mm 3-6.5 m I.o. - szerkezeti terv szerint</t>
    </r>
  </si>
  <si>
    <t>Fa gerendázat, vagy oszlopsor készítése 15/15 cm-es,  gyalult gerendával, monolit vb. szerkezetre  Fűrészelt, gyalult gerenda 150x150 mm   I.o. - kiállítótér könnyűszerkezetes falazat</t>
  </si>
  <si>
    <t>Fa  szerkezetekre + szaruzat építése  5x10, 10x10  cm-es méretben - kiállítótér könnyűszerkezet</t>
  </si>
  <si>
    <t>Stafni váz építése  5x5, 10x5 cm-es méretben, előtetőre lejtésképzésnek</t>
  </si>
  <si>
    <t>Vízálló, műgyantával stabilizált faforgácslap (OSB) elhelyezése négy oldalt nútolt kivitelben, tetőszerkezet szaruzatára Vízálló faforgácslap (OSB), négyoldalt nútolt,  2500x625x15 mm méretű - előtető</t>
  </si>
  <si>
    <t>35-005-1.1.2-0211006</t>
  </si>
  <si>
    <t>Vízálló, műgyantával stabilizált faforgácslap (OSB) elhelyezése vágott (nútolatlan) kivitelben, függőleges vagy vízszintes felületen  Vízálló faforgácslap (OSB), 2500x1250x18 mm méretű - előtető csatlakozás</t>
  </si>
  <si>
    <t>Deszka burkolat készítése 20x2 cm deszkával ereszek alá</t>
  </si>
  <si>
    <t>Fa tetőszerkezetekre + szelemen építése  tartószerkezeti terv szerint - kiállítótér tető</t>
  </si>
  <si>
    <t>Vasbeton gerendákra + szelemen építése  tartószerkezeti terv szerint - konferenciaterem födém</t>
  </si>
  <si>
    <t>Szerelt gipszkarton álmennyezet fém vázszerkezetre (duplasoros), választható függesztéssel, csavarfejek és illesztések alapglettelve (Q2 minőségben),  nem látszó bordázattal, 40 cm bordatávolsággal (CD60/27), 10 m² összefüggő felületig, 2 rtg. normál 12,5 mm vtg. gipszkarton borítással</t>
  </si>
  <si>
    <t>39-003-1.2.1.5.1</t>
  </si>
  <si>
    <t>Tetőtéri borítás készítése, ferde vagy vízszintes kivitelben, szigetelés nélkül, csavarfejek és illesztések alapglettelve (Q2 minőségben), szarufákhoz rögzítve, fém tartóvázra, 2 rtg. normál 12,5 mm vtg. gipszkarton lemezből</t>
  </si>
  <si>
    <t>39-003-6.2.5.2</t>
  </si>
  <si>
    <t>39-003-6.2.6.2</t>
  </si>
  <si>
    <t>Tetőtéri borítás készítése, ferde vagy vízszintes kivitelben, szigetelés nélkül, csavarfejek és illesztések alapglettelve (Q2 minőségben), szarufákhoz rögzítve, fém tartóvázra, 2 rtg. impregnált 12,5 mm vtg. gipszkarton lemezből -  gépészet</t>
  </si>
  <si>
    <t>CW fém vázszerkezetre szerelt válaszfal 2 x 2 rtg. normál, 12,5 mm vtg. gipszkarton borítással, hőszigeteléssel, csavarfejek és illesztések glettelve (Q2), egyszeres, CW 75 tartóvázzal</t>
  </si>
  <si>
    <t>39-001-3.1.2</t>
  </si>
  <si>
    <t>CW fém vázszerkezetre szerelt válaszfal 2 rtg. impregnált  és 2 rtg. normál, 12,5 mm vtg. gipszkarton borítással, hőszigeteléssel, csavarfejek és illesztések glettelve (Q2), egyszeres, CW 75 tartóvázzal</t>
  </si>
  <si>
    <t>39-001-29.1.2</t>
  </si>
  <si>
    <t>Könnyűszerkezetes fal készítése F-07 rétegrend szerint emelet gépészet</t>
  </si>
  <si>
    <t>Oromszegély szerelése, bevonatos alumínium lemezből, 40 cm kiterített szélességgel, Oromszegély PREFA kétoldali poliészter bevonatú alumínium szalagból sima felülettel, 0,7 mm vtg., Ksz: 40 cm [vagy műszakilag ezzel egyenértékű]</t>
  </si>
  <si>
    <t>43-003-2.4.2-0149667</t>
  </si>
  <si>
    <t>Födém; Padló hőszigetelő anyag elhelyezése, vízszintes felületen, aljzatbeton alá, úsztató rétegként, expandált polisztirolhab lemezzel Pld.: AUSTROTHERM lépésálló-szigetelő lemez,  N 100 1000x500x20 mm</t>
  </si>
  <si>
    <t>Födém; Padló hőszigetelő anyag elhelyezése, vízszintes felületen, aljzatbeton alá, úsztató rétegként, expandált polisztirolhab lemezzel AUSTROTHERM lépésálló-szigetelő lemez,  N 100 1000x500x60 mm</t>
  </si>
  <si>
    <t>Lapostető hő- és hangszigetelése; Egyenes rétegrendű nem járható lapostetőn vagy extenzív zöldtetőn, vízszintes és függőleges felületen(rögzítés külön tételben), egy rétegben, lépésálló kőzetgyapot lemezzel, ROCKWOOL Monrock Max E inhomogén (kétrétegű) kőzetgyapot lemez 1000 x 600mm méret, 100mm [vagy műszakilag ezzel egyenértékű]</t>
  </si>
  <si>
    <t>48-007-11.1.1.3-0093380</t>
  </si>
  <si>
    <t>Magastető hő- és hangszigetelése; Szaruzat feletti vagy vasbeton koporsófödém szigetelése bordázat között (rögzítés külön tételben), kőzetgyapot hőszigetelő lemezzel ROCKWOOL Multirock többcélú kőzetgyapot lemez 100 mm - könnyűszerkezetes fal kitöltése</t>
  </si>
  <si>
    <t>Magastető hő- és hangszigetelése; Szaruzat feletti vagy vasbeton koporsófödém szigetelése bordázat között (rögzítés külön tételben), kőzetgyapot hőszigetelő lemezzel ROCKWOOL Multirock többcélú kőzetgyapot lemez 140 mm - könnyűszerkezetes fal kitöltése</t>
  </si>
  <si>
    <t>Magastető hő- és hangszigetelése; Szaruzat feletti vagy vasbeton koporsófödém szigetelése bordázat között (rögzítés külön tételben), kőzetgyapot hőszigetelő lemezzel ROCKWOOL Multirock többcélú kőzetgyapot lemez 100 mm + kiegészítő szigetelésekkel</t>
  </si>
  <si>
    <t>61-006-1.2</t>
  </si>
  <si>
    <t>Hengerelt zúzottkőpálya készítése, 2 cm vastag kötőanyag és 2 cm vastag fedőanyag terítéssel, zúzottkőből vagy kohósalakból, 10 cm vastagságban - alternatív bekötőút készítése</t>
  </si>
  <si>
    <t>Oszlopzsaluzás, állandó keresztmetszetű, négyszögű, fa zsaluzattal, kitámasztással, 3 m magasságig, 60 cm oldalméretig - keretállások zsaluzása zsinórállás készítésével</t>
  </si>
  <si>
    <t>(ÁRAZATLAN KÖLTSÉGVETÉS KIÍRÁSSAL)</t>
  </si>
  <si>
    <t>A kiírásban szereplő tételek beárazásakor az egységárban szerepeltetni kell minden olyan segéd és főanyagot amely a nevezet tétel elkészítéséhez szükséges. Minden tételnél figyelembe kell venni a gyártás, szállítás és szerelés költségeit. Csak első osztályú, kiváló minőségű, új berendezés, szerelvény, anyag használható fel.</t>
  </si>
  <si>
    <t xml:space="preserve">A kivitelező a beárazását úgy készítse, hogy működőképes rendszert kell beáraznia, ezért minden tétel kompletten egymáshoz kapcsolódva szerepeljen a beárazásban. Ha van olyan tétel ami jelen kiírásnak nem része és a rendszerek működéséhez elengedhetelenül szükséges, úgy azt szerepltetni és árazni szükséges. </t>
  </si>
  <si>
    <t>A kiírás csak a teljes tervdokumentáció ismeretében használható fel.</t>
  </si>
  <si>
    <t>A műszaki leírásban foglaltakat figyelembe kell venni.</t>
  </si>
  <si>
    <t>MUNKANEM ÖSSZESÍTŐ (építészet, statika, gépészet, elektromos)</t>
  </si>
  <si>
    <t>Akadálymentesítássel összefüggő építési munkák, burkolás, szerelvények /alábbi melléklet szerint/</t>
  </si>
  <si>
    <t xml:space="preserve"> </t>
  </si>
  <si>
    <t>Mennyiség</t>
  </si>
  <si>
    <t>M.egys.</t>
  </si>
  <si>
    <t xml:space="preserve">Díj/db </t>
  </si>
  <si>
    <t>Díj összes</t>
  </si>
  <si>
    <t>Megjegyzés</t>
  </si>
  <si>
    <t>Burkolatok, vezetősávok kialakítása</t>
  </si>
  <si>
    <t>Bejáratok előtti beépített lábtörlők</t>
  </si>
  <si>
    <t>vezetősáv irányjelző elemek</t>
  </si>
  <si>
    <t>fm</t>
  </si>
  <si>
    <t>vezetősáv figyelmeztető elem (40x40 cm)</t>
  </si>
  <si>
    <t>Akadálymentes WC-k</t>
  </si>
  <si>
    <t>Akadálymentes mosdó vagy mosómedence berendezés egykaros , kerámia betétes csapteleppel, Moko 614700 SLIM mosdó, Moko 233800 süllyesztett bűzelzárral, moko 202400 leeresztőszeleppel,  sarokszelepekkel, falraszerelhető porcelán kivitelben (komplett)  porcelán mosdó,  [vagy ezzel műszakilag egyenértékű]</t>
  </si>
  <si>
    <t>Akadálymentes WC csésze Geberit kombifix állványra, öblítőtartállyal,  sarokszeleppel, nyomógombbal, porcelánból, Moko 511200 WABI 700 fali WC csésze, mélyöblítésű kivitelben Moko 422600 ülőkével [vagy ezzel műszakilag egyenértékű]</t>
  </si>
  <si>
    <t>Akadálymentes WC kiegészítő szerelvényei MOKO 700500 kapaszkodó WC papirtartóval, és Moko 048860  kapaszkodó, felhajtható, hátsó és oldalfalra szerelt fix kapaszkodók, mosdó mellé felhajtható kapaszkodó, ajtóra szerelt fix kapaszkodó [vagy ezzel műszakilag egyenértékű]</t>
  </si>
  <si>
    <t>Akadálymentes WC-be Szappanadagoló falra szerelt kivitelben IT 900S Inductrade, fehér színű folyékonyszappan adagoló [vagy ezzel műszakilag egyenértékű]</t>
  </si>
  <si>
    <t>Akadálymentes WC-be Papíradagoló falra szerelt kivitelben TORK MINI-BOX fém, fehér színű kéztörlőpapír adagoló, 120 m-es tekercshez, Rendelési szám: B&amp;K 200040 [vagy ezzel műszakilag egyenértékű] WC kefe garnitúra, szemetes kuka, nyitott</t>
  </si>
  <si>
    <t>Akadálymentes Wc-be tükör fali, fix 60*120 cm</t>
  </si>
  <si>
    <t>Akadálymentes wc-ben vészjelző rendszer kiépítése a vonatkozó előírások szerint gombos-húzóköteles kivitelben, közlekedőn elhelyezett fény és hangjelzővel,  húzókapcsolóval, nyugtázóval Schneider Electric P740074 vagy ezzel műszakilag egyenértékű</t>
  </si>
  <si>
    <t>Vízszintes lehajtható  baba Pelenkázó, lapra szerelt kivitelben, falra szerelhető, lehajtható, műanyag (pl: Induct trade AS 899)  [vagy ezzel műszakilag egyenértékű]</t>
  </si>
  <si>
    <t xml:space="preserve">Akadálymentes WC ajtóhoz speciális U alakú kilincs, és zárszerkezet, ami belülről egy kallantyú elforgatásával zárni lehet, de vészhelyzet esetén a zárt ajtót kívülről egy pénzérmével ki lehet nyitni. </t>
  </si>
  <si>
    <t>Infokommunikáció</t>
  </si>
  <si>
    <t>A jelű Információs tábla elhelyezése, Braille írással kiegészítve INTÉZMÉNY NEVE + nyitva tartás (telek aszfalt út bejáratához, és az épületnél az akadálymentes parkoóhoz) Induct Trade tábla, vagy műszakilag azzal egyenértékű</t>
  </si>
  <si>
    <t>B jelű Információs tábla elhelyezése, Braille írással kiegészítve (infótábla az előtérben és tapintható térkép)  Induct Trade tábla, vagy műszakilag azzal egyenértékű</t>
  </si>
  <si>
    <t>C jelű információs tábla elhelyezése, Braille írással és PIKTOGRAMMAL kiegészítve: ajtó felirati táblák, információs táblák, irányjelző táblák  Induct Trade tábla, vagy műszakilag azzal egyenértékű</t>
  </si>
  <si>
    <t>D jelű információs tábla elhelyezése, Braille írással kiegészítve: ajtó felirati táblák, információs táblák, irányjelző táblák  Induct Trade tábla, vagy műszakilag azzal egyenértékű</t>
  </si>
  <si>
    <t>Honlap akadálymentesítése</t>
  </si>
  <si>
    <t>PL1/K1 (ITGS-I 3M) mobil indukciós hurokerősítő [vagy ezzel műszakilag egyenértékű]</t>
  </si>
  <si>
    <t>AMPETRONIC IT ILD-100 Audio Driver fix indukciós hurok erősítő  [vagy ezzel műszakilag egyenértékű]</t>
  </si>
  <si>
    <t>Akadálymentes parkoló</t>
  </si>
  <si>
    <t>Közúti jelző- és útbaigazító tábla fémanyagú oszlopainak elhelyezése betonalappal, földmunkával és Alumínium útbaigazítást adó jelzőtábla, rozsdamentes oszloppal, fényvisszaverő, 530x450 mm Akadálymentes parkoló jelével, a parkoló végébe</t>
  </si>
  <si>
    <t>Akadálymentes parkoló Felfestés koppásálló, UV álló, csúszásmentes kültéri festékkel, sablonnal</t>
  </si>
  <si>
    <t>Összesen</t>
  </si>
  <si>
    <t>MAYER-ELEKTRO BT.</t>
  </si>
  <si>
    <t>Elektronikus igazoló kód: 0 - 1/1. oldal</t>
  </si>
  <si>
    <t>2536 Nyergesújfalu, Diófa utca 18.   Tel.: +36 20 9292 317</t>
  </si>
  <si>
    <t>Készült 2018.03.10-én a TERC Kft. Adattáraiból * KönyvCalc 21.0 Terv  * www.terc.hu * www.konyvcalc.hu *</t>
  </si>
  <si>
    <t>E-mail: mayer.marton.mm@gmail.com</t>
  </si>
  <si>
    <t>LÁTOGATÓ KÖZPONT</t>
  </si>
  <si>
    <t>Árazatlan költségvetési kiírás</t>
  </si>
  <si>
    <t>Terv szám: ME-2018-02-04</t>
  </si>
  <si>
    <t>K-tétel</t>
  </si>
  <si>
    <t>Helyszíni felmérés, elvégzendő munkák meghatározása</t>
  </si>
  <si>
    <t>1,00 db</t>
  </si>
  <si>
    <t>D:</t>
  </si>
  <si>
    <t>A:</t>
  </si>
  <si>
    <t>Betáplálás és térvilágítás</t>
  </si>
  <si>
    <t>Kábelárok földkitermelése visszatöltéssel, döngöléssel,</t>
  </si>
  <si>
    <t>I-IV. oszt. talajban</t>
  </si>
  <si>
    <t>M-71-990-001-001-00-</t>
  </si>
  <si>
    <t>1.00 m mélységig, 0.40 m szélességig</t>
  </si>
  <si>
    <t>300,00 m</t>
  </si>
  <si>
    <t>Kábelárokban homokágy készítése, 10 cm vastagságban</t>
  </si>
  <si>
    <t>M-71-991-001-001-99-</t>
  </si>
  <si>
    <t>0.40 m árokszélességig</t>
  </si>
  <si>
    <t>Kábelvédőlemez</t>
  </si>
  <si>
    <t>M-71-992-012-001-99-</t>
  </si>
  <si>
    <t>fedőlemezként hosszirányban</t>
  </si>
  <si>
    <t>Kábeljelző szalag elhelyezése</t>
  </si>
  <si>
    <t>M-71-993-002-001-03-</t>
  </si>
  <si>
    <t>100x0.2 mm</t>
  </si>
  <si>
    <t>Műanyag vagy gumiszigetelésű kábel fektetése kézi erővel,</t>
  </si>
  <si>
    <t>kábelárokba vagy kábelcsatornába, keresztező akadályok alatt,</t>
  </si>
  <si>
    <t>NAYY-J 0,6/1 kV PVC köpenyes rézkábel</t>
  </si>
  <si>
    <t>Szabvány: VDE 0271</t>
  </si>
  <si>
    <t>4 x 150 mm2</t>
  </si>
  <si>
    <t>250,00 m</t>
  </si>
  <si>
    <t>NYY-J</t>
  </si>
  <si>
    <t>3 x 4 mm2</t>
  </si>
  <si>
    <t>120,00 m</t>
  </si>
  <si>
    <t>Kábelvédőcső fektetése</t>
  </si>
  <si>
    <t>KPM műanyag cső átmérő 100mm</t>
  </si>
  <si>
    <t>100,00 m</t>
  </si>
  <si>
    <t>Elektronikus igazoló kód: 0 - 1/14. oldal</t>
  </si>
  <si>
    <t>Fogyasztásmérő telepítése</t>
  </si>
  <si>
    <t>terv szerinti készülékekkel szerelve,</t>
  </si>
  <si>
    <t>Gyártó: HENSEL</t>
  </si>
  <si>
    <t>Transzformátor mellé telepítve,</t>
  </si>
  <si>
    <t>egyedi tartószerkezet, esővédő tetővel</t>
  </si>
  <si>
    <t>Tervjel: EFM</t>
  </si>
  <si>
    <t>1,00 klt.</t>
  </si>
  <si>
    <t>Főelosztó gyártása terv szerinti készülékekkel</t>
  </si>
  <si>
    <t>helyszínenfelszerelve,</t>
  </si>
  <si>
    <t>Pragma F24 szekrény, Vagy ezzel egyenértékű</t>
  </si>
  <si>
    <t>5 soros, teli ajtóval</t>
  </si>
  <si>
    <t>940x590x120mm</t>
  </si>
  <si>
    <t>Gyártó: Schneider-Electric</t>
  </si>
  <si>
    <t>Tervjel: E1</t>
  </si>
  <si>
    <t>Alkonykapcsoló szerelése, kábelezéssel,</t>
  </si>
  <si>
    <t>sorkapocshoz bekötve,</t>
  </si>
  <si>
    <t>Gyártó: FINDER</t>
  </si>
  <si>
    <t>Típus: 10.41</t>
  </si>
  <si>
    <t>Egyéb szerelési segéganyag</t>
  </si>
  <si>
    <t>főelosztó szereléséhez</t>
  </si>
  <si>
    <t>1,00 klt</t>
  </si>
  <si>
    <t>Emelet gépészeti kiselosztó,</t>
  </si>
  <si>
    <t>terv szerinti készülékekkel</t>
  </si>
  <si>
    <t>helyszínenfelszerelve,Pragma D18</t>
  </si>
  <si>
    <t>1 soros, teli fedéllel, vagy ezzel egyenértékű</t>
  </si>
  <si>
    <t>Tervjel: EG-1</t>
  </si>
  <si>
    <t>kiselosztó szereléséhez</t>
  </si>
  <si>
    <t>Komplett indukciós hurok csomag szerelése</t>
  </si>
  <si>
    <t>erősítő, hálózati adapter, 0-1400m2 szoba hurok,</t>
  </si>
  <si>
    <t>SCART-ról RCA-ra audio átalakító, mikrofon</t>
  </si>
  <si>
    <t>Használati utasítás</t>
  </si>
  <si>
    <t>Forgalmazó: Induct Trade Kft.</t>
  </si>
  <si>
    <t>Típus: ILD-1000G</t>
  </si>
  <si>
    <t>Elektronikus igazoló kód: 0 - 2/14. oldal</t>
  </si>
  <si>
    <t>Épület homlokzat kiemelő világítás</t>
  </si>
  <si>
    <t>LED fényvető lámpatest,</t>
  </si>
  <si>
    <t>feketére festett alumínium, földön egyedi alapra szerelve</t>
  </si>
  <si>
    <t>Gyártmány: SIMOTRADE</t>
  </si>
  <si>
    <t>M-71-712-003-002-08-</t>
  </si>
  <si>
    <t>ST TAMARA LED RH531 30W  IP65 Vagy ezzel egyenértékű</t>
  </si>
  <si>
    <t>2,00 db</t>
  </si>
  <si>
    <t>Parkoló világítás</t>
  </si>
  <si>
    <t>LED  lámpatest,</t>
  </si>
  <si>
    <t>alumínium ház, PC bura, oszlopcsúcs tartóval</t>
  </si>
  <si>
    <t>STREET-25 LED 25W  IP65 Vagy ezzel egyenértékű</t>
  </si>
  <si>
    <t>3,00 db</t>
  </si>
  <si>
    <t>Térvilágítási lámpaoszlop, parkolóba, közlekedési útra</t>
  </si>
  <si>
    <t>STANDARD kivitel, szerelőlappal, biztosítóval</t>
  </si>
  <si>
    <t>Egykarú lámpatartó elemmel,</t>
  </si>
  <si>
    <t>Gépi felállítással</t>
  </si>
  <si>
    <t>Típus: RK3-22 vagy ezzel egyenértékű</t>
  </si>
  <si>
    <t>Fogyasztótér-ajándékbolt</t>
  </si>
  <si>
    <t>Mennyezetre szerelt LED csillár</t>
  </si>
  <si>
    <t>kerek, 455mm, függeszték 1,5m , IP20,</t>
  </si>
  <si>
    <t>3m magasságba leengedve</t>
  </si>
  <si>
    <t>Gyártó: Rábalux</t>
  </si>
  <si>
    <t>M-71-712</t>
  </si>
  <si>
    <t>Adeline 2509 26W LED</t>
  </si>
  <si>
    <t>4,00 db</t>
  </si>
  <si>
    <t>Fogyasztótér-ajándékbolt, kiállító tér</t>
  </si>
  <si>
    <t>kerek, 600mm, függeszték 1,5m, IP20</t>
  </si>
  <si>
    <t>3-3,5m magasságba leengedve</t>
  </si>
  <si>
    <t>Adeline 2510 36W LED</t>
  </si>
  <si>
    <t>7,00 db</t>
  </si>
  <si>
    <t>Kiállító tér</t>
  </si>
  <si>
    <t>TRacks sín</t>
  </si>
  <si>
    <t>Forgalmazó: HUNILUX</t>
  </si>
  <si>
    <t>MLX ETR sín, fali, 3m fehér</t>
  </si>
  <si>
    <t>10,00 db</t>
  </si>
  <si>
    <t>TRacks sín tartozék</t>
  </si>
  <si>
    <t>MLX ETR betáp</t>
  </si>
  <si>
    <t>Elektronikus igazoló kód: 0 - 3/14. oldal</t>
  </si>
  <si>
    <t>MLX ETR végzáró</t>
  </si>
  <si>
    <t>MLX ETR köztes toldó</t>
  </si>
  <si>
    <t>8,00 db</t>
  </si>
  <si>
    <t>TRacks sínes lámpatest</t>
  </si>
  <si>
    <t>CR ASTRAEA LED 25W fehér, vagy ezzel egyenértékű</t>
  </si>
  <si>
    <t>14,00 db</t>
  </si>
  <si>
    <t>16,17 és 103  Előtér</t>
  </si>
  <si>
    <t>Mennyezetre szerelt LED lámpatest</t>
  </si>
  <si>
    <t>kerek, 600mm</t>
  </si>
  <si>
    <t>Adeline 2508 36W LED</t>
  </si>
  <si>
    <t>Ajándékbolt, konferencia terem és előtér, iroda</t>
  </si>
  <si>
    <t>PANEL LED lámpatest</t>
  </si>
  <si>
    <t>Szerelő kerettel, 1195x295m, IP 20,</t>
  </si>
  <si>
    <t>Gyártó: SIMOTRADE</t>
  </si>
  <si>
    <t>PANEL-40 LED 3600</t>
  </si>
  <si>
    <t>18,00 db</t>
  </si>
  <si>
    <t>Előkészítő, raktár, gépészet</t>
  </si>
  <si>
    <t>Mennyezetre szerelt LED lámpatest,</t>
  </si>
  <si>
    <t>IP44, 1205mm opál búra</t>
  </si>
  <si>
    <t>STM LUX-228 IP44 LED 5200VZ, 36W</t>
  </si>
  <si>
    <t>6,00 db</t>
  </si>
  <si>
    <t>WC-k, Tak.szer.</t>
  </si>
  <si>
    <t>mennyezetre vagy oldalfalra szerelt LED lámpatest,</t>
  </si>
  <si>
    <t>IP 65, kerek opálos búra, 220mm</t>
  </si>
  <si>
    <t>GAMMA-10 LED 900, 10W</t>
  </si>
  <si>
    <t>Elektronikus igazoló kód: 0 - 4/14. oldal</t>
  </si>
  <si>
    <t>WC előterek, AKM WC</t>
  </si>
  <si>
    <t>IP 65, kerek opálos búra, 280mm</t>
  </si>
  <si>
    <t>GAMMA-20 LED 1800, 20W</t>
  </si>
  <si>
    <t>Fedett nyitott tér, öltöző, zuhanyzó</t>
  </si>
  <si>
    <t>IP 65, kerek opálos búra, 350mm</t>
  </si>
  <si>
    <t>GAMMA-24 LED 2200, 24W</t>
  </si>
  <si>
    <t>LED lámpatesthez</t>
  </si>
  <si>
    <t>1 órás inverter készlet</t>
  </si>
  <si>
    <t>INV</t>
  </si>
  <si>
    <t>Tetőtér</t>
  </si>
  <si>
    <t>Por- és páramentes fénycsöves lámpatest</t>
  </si>
  <si>
    <t>műanyag testtel, műanyag búrával, előre</t>
  </si>
  <si>
    <t>elkészített tartószerkezetre szerelve, OSRAM T5 fényforrással</t>
  </si>
  <si>
    <t>M-71-711-012-006-08-</t>
  </si>
  <si>
    <t>STAR-254 IP65 EVG Vagy ezzel egyenértékű</t>
  </si>
  <si>
    <t>Akkumulátoros táplálású tartalékvilágitási lámpatest szerelése</t>
  </si>
  <si>
    <t>oldalfalra, vagy mennyezetre,</t>
  </si>
  <si>
    <t>Gyártó: SALITECH</t>
  </si>
  <si>
    <t>fényforrással, piktogrammal</t>
  </si>
  <si>
    <t>M-71-711-011-001-06-</t>
  </si>
  <si>
    <t>URBAN 230V, LED (8x20mA), IP20 készenléti</t>
  </si>
  <si>
    <t>Lámpatest kültéri mozgásérzékelős</t>
  </si>
  <si>
    <t>félhenger alakú, LED 3,5W inox , IP44</t>
  </si>
  <si>
    <t>Gyártó: PHILIPS</t>
  </si>
  <si>
    <t>Típus: 17316/47/16</t>
  </si>
  <si>
    <t>5,00 db</t>
  </si>
  <si>
    <t>AKM tábla megvilágító, LED 9W fekete, IP54</t>
  </si>
  <si>
    <t>Gyártó: RÁBALUX</t>
  </si>
  <si>
    <t>Típus: BRISTOL 8705</t>
  </si>
  <si>
    <t>9,00 db</t>
  </si>
  <si>
    <t>Elektronikus igazoló kód: 0 - 5/14. oldal</t>
  </si>
  <si>
    <t>WC előterekbe</t>
  </si>
  <si>
    <t>Mennyezetre vagy oldalfalra szerelhető fénycsöves lámpatest,</t>
  </si>
  <si>
    <t>fényforrással,</t>
  </si>
  <si>
    <t>M-71-711-011-002-08-</t>
  </si>
  <si>
    <t>VIKTORIA-114 1x14W</t>
  </si>
  <si>
    <t>Kiállító tér, nyitott tér kívül</t>
  </si>
  <si>
    <t>Lámpatest gyertyatartó</t>
  </si>
  <si>
    <t>Le-fel világító max 60W fekete, IP44</t>
  </si>
  <si>
    <t>Gyártó: NOWODVORSKI</t>
  </si>
  <si>
    <t>Típus: FOG II</t>
  </si>
  <si>
    <t>Komplett mozgássérült WC-szett hófehér szerelése</t>
  </si>
  <si>
    <t>süllyesztett hívó nyomó betét, LED, húzózsinór, fedlap,</t>
  </si>
  <si>
    <t>jelzőlámpa piros fény + hangjelzés,</t>
  </si>
  <si>
    <t>tápegység</t>
  </si>
  <si>
    <t>Gyártó: SCHRACK</t>
  </si>
  <si>
    <t>Fashion</t>
  </si>
  <si>
    <t>Mozgásérzékelő szerelése, kábelezéssel,</t>
  </si>
  <si>
    <t>mennyezetre szerelve</t>
  </si>
  <si>
    <t>360 fokos, 1000W, 5s-6min</t>
  </si>
  <si>
    <t>TMB-011, Vagy ezzel egyenértékű</t>
  </si>
  <si>
    <t>Süllyesztett világítás kapcsolók felszerelése</t>
  </si>
  <si>
    <t>Gyártó: Legrand</t>
  </si>
  <si>
    <t>PLEXO 2P, IP55 Vagy ezzel egyenértékű</t>
  </si>
  <si>
    <t>Süllyesztett  2+f. dug.aljzat felszerelése</t>
  </si>
  <si>
    <t>PLEXO IP55</t>
  </si>
  <si>
    <t>Leválasztó kapcsoló szerelése,</t>
  </si>
  <si>
    <t>falon kívüli, tokozott</t>
  </si>
  <si>
    <t>Gyártó: GEWISS</t>
  </si>
  <si>
    <t>(gépészet)</t>
  </si>
  <si>
    <t>GW70 402 3P , IP65</t>
  </si>
  <si>
    <t>Elektronikus igazoló kód: 0 - 6/14. oldal</t>
  </si>
  <si>
    <t>Süllyesztett világításkapcsoló szerelése,</t>
  </si>
  <si>
    <t>működtetővel, soroló kerettel</t>
  </si>
  <si>
    <t>Valena 2P süllyesztett</t>
  </si>
  <si>
    <t>Valena 1P süllyesztett</t>
  </si>
  <si>
    <t>13,00 db</t>
  </si>
  <si>
    <t>Valena VÁLTÓ süllyesztett</t>
  </si>
  <si>
    <t>2+f. 230V dug.aljzat szerelése,</t>
  </si>
  <si>
    <t>gipszkartonba, soroló kerettel</t>
  </si>
  <si>
    <t>39,00 db</t>
  </si>
  <si>
    <t>Informatikai csatlakozó szerelése,</t>
  </si>
  <si>
    <t>gipszkerettel, dupla</t>
  </si>
  <si>
    <t>Valena</t>
  </si>
  <si>
    <t>Cat.6</t>
  </si>
  <si>
    <t>Műanyag merev védőcső</t>
  </si>
  <si>
    <t>UNIVOLT</t>
  </si>
  <si>
    <t>tartóbilincsekkel szerelve</t>
  </si>
  <si>
    <t>M-71-161-000-001-10-</t>
  </si>
  <si>
    <t>UPR 16-32</t>
  </si>
  <si>
    <t>50,00 m</t>
  </si>
  <si>
    <t>Műanyag védőcső szerelése elágazó dobozokkal.</t>
  </si>
  <si>
    <t>Anyaga: PVC</t>
  </si>
  <si>
    <t>falhoronyba, előre elkészített horonyba, horonyvésés nélkül,</t>
  </si>
  <si>
    <t>nem lépésálló</t>
  </si>
  <si>
    <t>FX-9-25</t>
  </si>
  <si>
    <t>M-71-111-011-001-03-</t>
  </si>
  <si>
    <t>9-25.0 mm átm.</t>
  </si>
  <si>
    <t>500,00 m</t>
  </si>
  <si>
    <t>Elektronikus igazoló kód: 0 - 7/14. oldal</t>
  </si>
  <si>
    <t>lépésálló</t>
  </si>
  <si>
    <t>FXP-Turbo - 16</t>
  </si>
  <si>
    <t>16.0 mm átm.</t>
  </si>
  <si>
    <t>200,00 m</t>
  </si>
  <si>
    <t>Műanyag védőcsatorna szerelése elágazó dobozokkal.</t>
  </si>
  <si>
    <t>Fa födémszerkezetre szerelve</t>
  </si>
  <si>
    <t>M-Cu és NYM-J vezeték részére</t>
  </si>
  <si>
    <t>TD Kopos Kcs mini</t>
  </si>
  <si>
    <t>Műanyag szerelő és kötődoboz</t>
  </si>
  <si>
    <t>Hensel</t>
  </si>
  <si>
    <t>fedéllel szerelve</t>
  </si>
  <si>
    <t>100x100mm</t>
  </si>
  <si>
    <t>30,00 db</t>
  </si>
  <si>
    <t>Műanyag vagy gumiszigetelésű energiaátviteli és</t>
  </si>
  <si>
    <t>irányítástechnikai kábel elhelyezése előre beépített</t>
  </si>
  <si>
    <t>védőcsőbe vagy tartószerkezetre, rögzítéssel,</t>
  </si>
  <si>
    <t>kábelvég kiképzésekkel, bekötésekkel</t>
  </si>
  <si>
    <t>NYM-J 5x10 mm2</t>
  </si>
  <si>
    <t>80,00 m</t>
  </si>
  <si>
    <t>NYM-J 5x2,5mm2</t>
  </si>
  <si>
    <t>NYM-J 4x1,5mm2</t>
  </si>
  <si>
    <t>150,00 m</t>
  </si>
  <si>
    <t>NYM-J 3x1,5mm2</t>
  </si>
  <si>
    <t>2600,00 m</t>
  </si>
  <si>
    <t>Szigetelt vezeték elhelyezése védőcsőbe húzva, vagy</t>
  </si>
  <si>
    <t>vezetékcsatornába fektetve, rézvezetővel, leágazó</t>
  </si>
  <si>
    <t>kötésekkel, EPH részére z-s</t>
  </si>
  <si>
    <t>HO7V-K 450/750 V (Mkh) f,k,z/s sodrott rézvezeték</t>
  </si>
  <si>
    <t>PVC szigeteléssel</t>
  </si>
  <si>
    <t>Szabvány: MSz 1166-13, VDE 0281</t>
  </si>
  <si>
    <t>71-211-001-002-03-00112</t>
  </si>
  <si>
    <t>6 mm2</t>
  </si>
  <si>
    <t>Elektronikus igazoló kód: 0 - 8/14. oldal</t>
  </si>
  <si>
    <t>M-71-211-001-002-03-</t>
  </si>
  <si>
    <t>1,5 mm2</t>
  </si>
  <si>
    <t>600,00 m</t>
  </si>
  <si>
    <t>Informatikai hálózat</t>
  </si>
  <si>
    <t>UTP kábel</t>
  </si>
  <si>
    <t>VILLÁMVÉDELEM</t>
  </si>
  <si>
    <t>Felfogó rúd, alumínium</t>
  </si>
  <si>
    <t>átmérő 16mm, hossz 1000mm</t>
  </si>
  <si>
    <t>csatlakozó füllel, rúd tartóval</t>
  </si>
  <si>
    <t>Gyártó: OBO</t>
  </si>
  <si>
    <t>Típus: 101 A-L100 Vagy ezzel egyenértékű</t>
  </si>
  <si>
    <t>Felfogó vezető, alumínium</t>
  </si>
  <si>
    <t>átmérő 8mm</t>
  </si>
  <si>
    <t>Típus: RD 8-ALU Vagy ezzel egyenértékű</t>
  </si>
  <si>
    <t>140,00 m</t>
  </si>
  <si>
    <t>Felfogó vezető, alumínium (falba szereléshez)</t>
  </si>
  <si>
    <t>Típus: RD 8-PVC Vagy ezzel egyenértékű</t>
  </si>
  <si>
    <t>Vezeték tartó tetőcseréphez</t>
  </si>
  <si>
    <t>Típus: 157/FK-VA-410 Vagy ezzel egyenértékű</t>
  </si>
  <si>
    <t>60,00 db</t>
  </si>
  <si>
    <t>Vezeték tartó kúpcseréphez</t>
  </si>
  <si>
    <t>Típus: 132/K-VA Vagy ezzel egyenértékű</t>
  </si>
  <si>
    <t>Vizsgáló doboz</t>
  </si>
  <si>
    <t>Típus: 5700/A DIN Vagy ezzel egyenértékű</t>
  </si>
  <si>
    <t>Vizsgáló ajtó</t>
  </si>
  <si>
    <t>Típus: 5800/V2  Vagy ezzel egyenértékű</t>
  </si>
  <si>
    <t>Elektronikus igazoló kód: 0 - 9/14. oldal</t>
  </si>
  <si>
    <t>Földelő csatlakozó rúd, rúd tartókkal</t>
  </si>
  <si>
    <t>Hossz: 2,5 m</t>
  </si>
  <si>
    <t>Típus: 204/KS  Vagy ezzel egyenértékű</t>
  </si>
  <si>
    <t>Keresztföldelő, csatlakozó csavarokkal</t>
  </si>
  <si>
    <t>Hossz: 2,5 m horg. acél</t>
  </si>
  <si>
    <t>Típus: 213/2500  Vagy ezzel egyenértékű</t>
  </si>
  <si>
    <t>Egyéb nem specifikált szerelési anyagok a szükséges mennyiségben</t>
  </si>
  <si>
    <t>(Figyelmeztető feirat, rögzítő szalag, kötőelemek, stb...)</t>
  </si>
  <si>
    <t>Villámvédelmi felfogó bekötése eresz csatornába ,</t>
  </si>
  <si>
    <t>kettősfém kapoccsal</t>
  </si>
  <si>
    <t>Tip: RK-FIX VA</t>
  </si>
  <si>
    <t>Műanyag felirati tábla készítése, tervjelek, feliratokszámára, felszerelve</t>
  </si>
  <si>
    <t>irányítástechnikai elemekre, berendezésekre, érzékelőkre, beavatkozókra,</t>
  </si>
  <si>
    <t>kábelekre</t>
  </si>
  <si>
    <t>100,00 db</t>
  </si>
  <si>
    <t>Villamos berendezések beszabályozással és</t>
  </si>
  <si>
    <t>üzembehelyezéssel kapcsolatos első felülvizsgálata az</t>
  </si>
  <si>
    <t>MSZ HD 60364-6 szabvány szerint</t>
  </si>
  <si>
    <t>Szükséges jegyzőkönyvek szolgáltatásával</t>
  </si>
  <si>
    <t>Megvalósulási terv</t>
  </si>
  <si>
    <t>Éritésvédelmi minősítő irat</t>
  </si>
  <si>
    <t>Szigetelés mérési jegyzőkönyv</t>
  </si>
  <si>
    <t>Villámvédelem felülvizsgálata</t>
  </si>
  <si>
    <t>71-698-050-001-00-01010</t>
  </si>
  <si>
    <t>mérési helyenként</t>
  </si>
  <si>
    <t>(tömszelencék, zsugorcsövek, kötőelemek, stb...)</t>
  </si>
  <si>
    <t>Beüzemelés, feszültség alá helyezés</t>
  </si>
  <si>
    <t>Elektronikus igazoló kód: 0 - 10/14. oldal</t>
  </si>
  <si>
    <t>NAPELEMES RENDSZER 11,97kW hálózatba tápláló</t>
  </si>
  <si>
    <t>Napelem modul,</t>
  </si>
  <si>
    <t>Modul teljesítmény 285Wp</t>
  </si>
  <si>
    <t>Modul hatásfok (%) 15,3</t>
  </si>
  <si>
    <t>Teljesítmény tolerancia (Wp) 0/+5</t>
  </si>
  <si>
    <t>MPP feszültség (V) 38,9</t>
  </si>
  <si>
    <t>MPP áramerősség (A) 8,88</t>
  </si>
  <si>
    <t>Csatlakozó MC4</t>
  </si>
  <si>
    <t>Termékgarancia 10 év</t>
  </si>
  <si>
    <t>Teljesítmény garancia 25</t>
  </si>
  <si>
    <t>Méret (magasság x szélesség x mélység) 1650 x 992 x 35 mm</t>
  </si>
  <si>
    <t>Súly (kg) 18,6</t>
  </si>
  <si>
    <t>Gyártó: LG</t>
  </si>
  <si>
    <t>Típus: LG 285 S1 C-B3 285W</t>
  </si>
  <si>
    <t>Napelem-modulok beszerzése, szállítása, felszerelése, előre</t>
  </si>
  <si>
    <t>elkészített tartószerkezetre, bekötése</t>
  </si>
  <si>
    <t>Feszültségátalakító inverter,</t>
  </si>
  <si>
    <t>Gyártó: FRONIUS</t>
  </si>
  <si>
    <t>Típus: SYMO 12,5-3-M light</t>
  </si>
  <si>
    <t>Inverter beszerzése, szállítása, felszerelése, előre elkészített</t>
  </si>
  <si>
    <t>tartószerkezetre, bekötése</t>
  </si>
  <si>
    <t>Tartószerkezet elkészítése,</t>
  </si>
  <si>
    <t>különböző tetőfelületekhez, egyedi tervezéssel,</t>
  </si>
  <si>
    <t>a helyi adottságokat figyelembe véve,</t>
  </si>
  <si>
    <t>tartószerkezet telepítése, a helyszínen,</t>
  </si>
  <si>
    <t>anyaga: saválló acél,hegesztett kivitel.</t>
  </si>
  <si>
    <t>DC csatlakozó doboz felszerelése, bekötése,</t>
  </si>
  <si>
    <t>1-12,5 kW 3 fázisú</t>
  </si>
  <si>
    <t>IP 65 mechanikai védelem,</t>
  </si>
  <si>
    <t>string (napelem-csoport) biztosítással,</t>
  </si>
  <si>
    <t>150x300x170</t>
  </si>
  <si>
    <t>Típus: HMI 71111-0</t>
  </si>
  <si>
    <t>DC tűtvédelmi szakaszkapcsoló</t>
  </si>
  <si>
    <t>távkikapcsolással</t>
  </si>
  <si>
    <t>Gyártó: EATON</t>
  </si>
  <si>
    <t>SOL30-SAFETY</t>
  </si>
  <si>
    <t>Elektronikus igazoló kód: 0 - 11/14. oldal</t>
  </si>
  <si>
    <t>Villamos hálózatok túlfeszültségvédelmének szerelése,</t>
  </si>
  <si>
    <t>PHOENIX CONTACT gyártmányú,</t>
  </si>
  <si>
    <t>T1/T2 (B/C) osztályú villámáram-levezető, 3</t>
  </si>
  <si>
    <t>pólusú (L+, L-, PE), 1000 VDC szolár alkalmazáshoz</t>
  </si>
  <si>
    <t>M-71-626-002-003-20-</t>
  </si>
  <si>
    <t>VAL-MS-T1/T2 1000DC-PV/2+V</t>
  </si>
  <si>
    <t>Csavaros biztosítós sorkapocs, keresztmetszet:</t>
  </si>
  <si>
    <t>1,5 - 25 mm, szín: fekete</t>
  </si>
  <si>
    <t>Gyártó: PHOENIX CONTACT</t>
  </si>
  <si>
    <t>M-71-561-011-001-13-</t>
  </si>
  <si>
    <t>Típus: UK 10,3-HESI 1000V</t>
  </si>
  <si>
    <t>Biztosító  betét  elhelyezése,</t>
  </si>
  <si>
    <t>PHOENIX CONTACT forgalmazású,</t>
  </si>
  <si>
    <t>M-71-562-002-016-13-</t>
  </si>
  <si>
    <t>Típus: FUSE 10,3X38 16A PV</t>
  </si>
  <si>
    <t>Háromfázisú elosztótábla szerelése falon kívül</t>
  </si>
  <si>
    <t>bekötéssel, próbával, üzembehelyezéssel,</t>
  </si>
  <si>
    <t>tartók elhelyezésével</t>
  </si>
  <si>
    <t>Gyártó: SCHNEIDER</t>
  </si>
  <si>
    <t>Típus: 13444</t>
  </si>
  <si>
    <t>M-71-512-006-020-01-</t>
  </si>
  <si>
    <t>12 modulos</t>
  </si>
  <si>
    <t>Tokozott kézi kapcsoló szerelése,</t>
  </si>
  <si>
    <t>terv szerinti felirattal felirattal</t>
  </si>
  <si>
    <t>Napelemes rendszer, AC</t>
  </si>
  <si>
    <t>TeSys Vario VCF2GE 25A</t>
  </si>
  <si>
    <t>Napelemes rendszer, DC</t>
  </si>
  <si>
    <t>TeSys Vario VCF02GE 10A</t>
  </si>
  <si>
    <t>Perforált, horganyzott fém kábelcsatorna</t>
  </si>
  <si>
    <t>M-71-161-001-001-10-</t>
  </si>
  <si>
    <t>RKS  610  60× 100 mm FS</t>
  </si>
  <si>
    <t>Elektronikus igazoló kód: 0 - 12/14. oldal</t>
  </si>
  <si>
    <t>Kábelcsatorna-fedél</t>
  </si>
  <si>
    <t>DRLU050FS   100 mm  FS</t>
  </si>
  <si>
    <t>Fedélretesz, fedélrögzítéshez</t>
  </si>
  <si>
    <t>M-71-161-000-019-10-</t>
  </si>
  <si>
    <t>DKU 100 db /csomag      6065600</t>
  </si>
  <si>
    <t>Tartókonzol kábelcsatornához</t>
  </si>
  <si>
    <t>egyedi készítés</t>
  </si>
  <si>
    <t>tartókkal,függestékekkel</t>
  </si>
  <si>
    <t>35x50 világítási tartó</t>
  </si>
  <si>
    <t>tartószerkezetre, rögzítéssel,</t>
  </si>
  <si>
    <t>M-71-221-001-001-03-</t>
  </si>
  <si>
    <t>1x6 mm2 fekete és piros(solar kábel)</t>
  </si>
  <si>
    <t>EURO-KÁBEL forgalmazású,</t>
  </si>
  <si>
    <t>NYY-J 0,6/1 kV PVC köpenyes rézkábel</t>
  </si>
  <si>
    <t>M-71-223-014-024-03-</t>
  </si>
  <si>
    <t>5 x  10,0 mm2</t>
  </si>
  <si>
    <t>Tűzálló kábel DC vészkikapcsoláshoz</t>
  </si>
  <si>
    <t>NHXH E90/FE180-J  0,6/1kV</t>
  </si>
  <si>
    <t>M-71-223-014-024-03</t>
  </si>
  <si>
    <t>4x1,5mm2</t>
  </si>
  <si>
    <t>Engedélyezési csatlakozási terv készítése,</t>
  </si>
  <si>
    <t>kiviteli és megvalósulási terv készítés,</t>
  </si>
  <si>
    <t>Elektronikus igazoló kód: 0 - 13/14. oldal</t>
  </si>
  <si>
    <t>Egyéb munkadíjak:</t>
  </si>
  <si>
    <t>engedélyeztetési eljárásban, tanácsadás,</t>
  </si>
  <si>
    <t>inverter paraméterezése.</t>
  </si>
  <si>
    <t>felülvizsgálatok elvégzése</t>
  </si>
  <si>
    <t>Vízellátás / Csatornázás</t>
  </si>
  <si>
    <t>Tervezői kiírás</t>
  </si>
  <si>
    <t>S.sz.</t>
  </si>
  <si>
    <t>menny.</t>
  </si>
  <si>
    <t>menny.e.</t>
  </si>
  <si>
    <t>Díj egységár</t>
  </si>
  <si>
    <t>Anyag</t>
  </si>
  <si>
    <t>Díj</t>
  </si>
  <si>
    <t>Belső földmunka</t>
  </si>
  <si>
    <t>Alaplemez alatti vezetékek földmunkája kézi árok ásással, és vissza töltéssel, tömörítéssel. Átlagos árok mélység: 1.2 m.</t>
  </si>
  <si>
    <t>Nyomóvezetékek - Ivóvíz hálózat</t>
  </si>
  <si>
    <t>Ötrétegű oxigéndiffúzió mentes műanyag cső, idomdarabokkal, megerősítésekkel szakaszos nyomáspróbával, aljzatban védőcsőben vezetve, 
D16x2 méretben</t>
  </si>
  <si>
    <t>ugyan az mint az előző, de D20x2</t>
  </si>
  <si>
    <t>ugyan az mint az előző, de D25x2,5</t>
  </si>
  <si>
    <t>ugyan az mint az előző, de D32x3,0</t>
  </si>
  <si>
    <t/>
  </si>
  <si>
    <t>Lefolyóvezetékek</t>
  </si>
  <si>
    <t>PVC lefolyó csővezeték  tokos kötésekkel, tartószerkezettel, idomdarabokkal, szakaszos tömörségi próbával,padlóban, falra, vagy födém alá szerelve komplett tartózással, gumibetétes csőbilincsekkel. Minden szükséges segédanyaggal kompletten -- D32</t>
  </si>
  <si>
    <t>ugyan az mint az előző, de D50</t>
  </si>
  <si>
    <t>ugyan az mint az előző, de PVC-KG D110</t>
  </si>
  <si>
    <t>Vastagfalú lefolyó és szennyvízelvezető cső műanyagból, tompahegesztéses kötésekkel,  szakaszos nyomáspróbával, csőidomokal. Anyaga: polietilén PE, épületen belül földárokba szerelve, földmunka költsége nélkül,
D 50 mm</t>
  </si>
  <si>
    <t>ugyan az mint az előző, de D75</t>
  </si>
  <si>
    <t xml:space="preserve">ugyan az mint az előző, de D 110 mm </t>
  </si>
  <si>
    <t xml:space="preserve">ugyan az mint az előző, de D 125 mm </t>
  </si>
  <si>
    <t xml:space="preserve">ugyan az mint az előző, de D 160 mm </t>
  </si>
  <si>
    <t>Nyomóvezetékek, szerelvények</t>
  </si>
  <si>
    <t>Herz gömbcsap sárgarézből, menetes csatlakozással 
1/2"-méretben</t>
  </si>
  <si>
    <t>ugyan az mint az előző, de 3/4"</t>
  </si>
  <si>
    <t>ugyan az mint az előző, de 1"</t>
  </si>
  <si>
    <t>Ürítő gömbcsap DN15</t>
  </si>
  <si>
    <t>Gömbcsap tömlővéggel rendszer lágyvíz feltöltéséhez DN25</t>
  </si>
  <si>
    <t>Strömax beszabályó szelep cirkulációs hálózatba 1/2"</t>
  </si>
  <si>
    <t>Visszacsapó szelep, menetes kivitelben sárgaréz anyagból, 1"- méretben</t>
  </si>
  <si>
    <t>Nyomásmérő, Csővezetékbe építve, nyomásmérő elé DN15 manométer-gömbcsappal, segédanyagokkal, kompletten</t>
  </si>
  <si>
    <t>Padlóösszefolyó: HL310 NPR vízszintes kivitel - DN50</t>
  </si>
  <si>
    <t>Padlóösszefolyó: HL510 NPR vízszintes kivitel - DN50</t>
  </si>
  <si>
    <t>Falba süllyesztett szifon: HL138  - DN50</t>
  </si>
  <si>
    <t>VRV beltéri egység bekötése csepvíz oldalról; süllyesztett bűzzárral együtt, DN50 vezetékbe, komplett.</t>
  </si>
  <si>
    <t>Multi Split beltéri és kültéri egységek (fűthető csepptálca), bekötése cseppvíz oldalról, süllyesztett bűzzárral együtt, DN50 vezetékbe, komplett.</t>
  </si>
  <si>
    <t>Tágulási tartály ivóvízre; Zilmet vagy azzal egyenértékű gyártmány, biztonsági szeleppel 18 liter térfogat.</t>
  </si>
  <si>
    <t>HMV tartály, Hajdú AQ STA200C2, 200 liter térfogattal, elektromos fűtőpatronnal (3 kW), komplett bekötéssel.</t>
  </si>
  <si>
    <t>Visszamosató vízszűrő egység, CWG-FILT típus, 1" csatlakozással, elzáró szerelvényekkel, komplett.</t>
  </si>
  <si>
    <t>Vízlágyító egység, VAS 15F1/CWG-ECO típus, 1" csatlakozással, elzáró szerelvényekkel, komplett.</t>
  </si>
  <si>
    <t>Berendezési tárgyak:</t>
  </si>
  <si>
    <t>Rozsdamentes konyhai 2 medencés mosogató (Teka), hideg-melegvízre, a szükséges szerelési tartozékokkal:
1 db egykaros konyhai keverőcsapteleppel (HansGrohe Talis S), 
1 db leeresztőszelepes szifonnal, 
2 db 1/2" sarokszeleppel, 
2 db 1/2" falikoronggal, 
felszerelve, kompletten, 
Beruházóval egyeztetni szükséges, a szaniterek minőségi osztályát, szineket. Csak jóváhagyás után szerelhető be! A fenti berendezések, szerelvények, csak ajánlás!</t>
  </si>
  <si>
    <t>MOSDÓ az alábbi elemekből elhelyezéssel, szereléssel kompletten:
1 db ALFÖLDI Bázis mosdó 60cm porcelán fehér színben, téglafalra szerelhető, középenfúrt csaplyukal, 60 cm-es, szifontakaróval, túlfolyóval, Mérete: 60x49
1 db MOFÉM Junior Eco egykaros, forgatható 150mm-es kifolyócsővel, víztakarékos, perlátorral, 2db 3/8" flexibilis bekötőcsővel
1 db MOFÉM búraszifon mosdóhoz, leeresztőszeleppel, fényezett, krómozott, takarótányérral
2 db 1/2" falikorong sárgarézből, belső menettel, hosszúnyakkal
2 db MOFÉM 1/2"-3/8" sarokszelep falitárcsával.
Beruházóval egyeztetni szükséges, a szaniterek minőségi osztályát, szineket. Csak jóváhagyás után szerelhető be! A fenti berendezések, szerelvények, csak ajánlás!
mosdó csaptelep átfolyás: 3,0 liter / perc</t>
  </si>
  <si>
    <t>Zuhanyozó berendezés elhelyezése és bekötése,
zuhanykifolyó állítható zuhanyfejjel, falon belüli csövezéshez, zuhany csapteleppel, zuhanyrózsával, zuhanytálcával, 800x800 mm-es méretben, zuhanyfolyókával, komplett.</t>
  </si>
  <si>
    <t>Álló WC az alábbi elemekből, elhelyezéssel, szereléssel kompletten: 
1 db ALFÖLDI Bázis álló WC csésze porcelánból, fehér színben, mélyöblítésű, WC ülőkével, csatlakozó idomokkal.
1 db vízöblítő tartállyal, fehér, nyomógombos
1 db 1/2" falikorong sárgarézből, belső menettel, hosszúnyakkal
1 db MOFÉM 1/2"-3/8" sarokszelep falitárcsával.
Beruházóval egyeztetni szükséges, a szaniterek minőségi osztályát, szineket. Csak jóváhagyás után szerelhető be! A fenti berendezések, szerelvények, csak ajánlás!
A szükséges kiegészítőkkel. A kiegészítők az építész tervezővel egyeztetendőek.
WC-öblítés: 4,5 / 3,0 liter: nagy / kis öblítésenként</t>
  </si>
  <si>
    <t>Vizelde vagy piszoár berendezés elhelyezése és bekötése, öblítőcsővel, beömlőívvel, tartalék elzáró sarokszeleppel, bűzelzáróval, nyomógombos öblítéssel, vizelde elválasztó fallal porcelán vizelde fehér, vizelde érzékelővel, tápegység.</t>
  </si>
  <si>
    <t>Meglévő hálózatra kötés, DN32</t>
  </si>
  <si>
    <t>Gépészeti munkák összesen</t>
  </si>
  <si>
    <t>Hőszigetelő munkák:</t>
  </si>
  <si>
    <t>Kaiflex EF vagy vele egyenértékű 9 mm vastag hőszigetelő csőhéj hideg és melegvíz vezetékre,  a szükséges felerősítő kapcsokkal, ragasztó szalaggal, ragasztóval, felszerelve 1/2-6/4"</t>
  </si>
  <si>
    <t>Hőszigetelő munkák összesen</t>
  </si>
  <si>
    <t>Szerelőkőműves munkák:</t>
  </si>
  <si>
    <t>SIKLA vagy vele egyenértékű tartószerkezetek csővezetékek részére, "C" sinek, konzolok horganyzott acél kivitelben gumigyűrűs csőbilincsekkel</t>
  </si>
  <si>
    <t>Fal és mennyezeti áttörések készítése, helyreállítása</t>
  </si>
  <si>
    <t>Szerelőkőműves munkák összesesn</t>
  </si>
  <si>
    <t>Csatorna rendszer víztartási vizsgálata, jegyzőkönyvek készítésével, hatósági közreműködéssel átadásnál (felszín alatti szikkasztó gödör kiképzése építészeti kiírásban).</t>
  </si>
  <si>
    <t>Rendszer feltöltése, üzembehelyezése, próbaüzeme.</t>
  </si>
  <si>
    <t>Vízellátó rendszer tiztítása, fetőtlenítése, negatív vízminta biztosítása ANTSZ jóváhagyáshoz</t>
  </si>
  <si>
    <t>Megvalósulási terv, átadási dokumentáció készítése</t>
  </si>
  <si>
    <t>Gépészeti munkák</t>
  </si>
  <si>
    <t>Csővezetékek</t>
  </si>
  <si>
    <t>Réz vezeték, vörösrézcső szerelése, kapilláris, kemény forrasztásos csőkötésekkel, cső elhelyezése idomokkal, szakaszos nyomáspróbával, lágy vagy félkemény kivitelű rézcsőből, zárt cellás hőszigeteléssel, Ø6x0.8 rézcső + Armaflex 9mm vastag hőszig</t>
  </si>
  <si>
    <t>Réz vezeték, vörösrézcső szerelése, kapilláris, kemény forrasztásos csőkötésekkel, cső elhelyezése idomokkal, szakaszos nyomáspróbával, lágy vagy félkemény kivitelű rézcsőből, zárt cellás hőszigeteléssel, Ø10x1.0 rézcső + Armaflex 9mm vastag hőszig</t>
  </si>
  <si>
    <t>Réz vezeték, vörösrézcső szerelése, kapilláris, kemény forrasztásos csőkötésekkel, cső elhelyezése idomokkal, szakaszos nyomáspróbával, lágy vagy félkemény kivitelű rézcsőből, zárt cellás hőszigeteléssel, Ø12x1.0 rézcső + Armaflex 9mm vastag hőszig</t>
  </si>
  <si>
    <t>Réz vezeték, vörösrézcső szerelése, kapilláris, kemény forrasztásos csőkötésekkel, cső elhelyezése idomokkal, szakaszos nyomáspróbával, lágy vagy félkemény kivitelű rézcsőből, zárt cellás hőszigeteléssel, Ø16x1.0 rézcső + Armaflex 9mm vastag hőszig</t>
  </si>
  <si>
    <t>Réz vezeték, vörösrézcső szerelése, kapilláris, kemény forrasztásos csőkötésekkel, cső elhelyezése idomokkal, szakaszos nyomáspróbával, lágy vagy félkemény kivitelű rézcsőből, zárt cellás hőszigeteléssel, Ø22x1.0 rézcső + Armaflex 13mm vastag hőszig</t>
  </si>
  <si>
    <t>Réz vezeték, vörösrézcső szerelése, kapilláris, kemény forrasztásos csőkötésekkel, cső elhelyezése idomokkal, szakaszos nyomáspróbával, lágy vagy félkemény kivitelű rézcsőből, zárt cellás hőszigeteléssel, Ø28x1.0 rézcső + Armaflex 13mm vastag hőszig</t>
  </si>
  <si>
    <t>Réz vezeték, vörösrézcső szerelése, kapilláris, kemény forrasztásos csőkötésekkel, cső elhelyezése idomokkal, szakaszos nyomáspróbával, lágy vagy félkemény kivitelű rézcsőből, zárt cellás hőszigeteléssel, Ø6x1.0 rézcső + Armaflex 9mm vastag hőszig
Multi split klíma</t>
  </si>
  <si>
    <t>Réz vezeték, vörösrézcső szerelése, kapilláris, kemény forrasztásos csőkötésekkel, cső elhelyezése idomokkal, szakaszos nyomáspróbával, lágy vagy félkemény kivitelű rézcsőből, zárt cellás hőszigeteléssel, Ø10x1.0 rézcső + Armaflex 9mm vastag hőszig
Multi split klíma</t>
  </si>
  <si>
    <t>Réz vezeték, vörösrézcső szerelése, kapilláris, kemény forrasztásos csőkötésekkel, cső elhelyezése idomokkal, szakaszos nyomáspróbával, lágy vagy félkemény kivitelű rézcsőből, zárt cellás hőszigeteléssel, Ø12x1.0 rézcső + Armaflex 9mm vastag hőszig
Multi split klíma</t>
  </si>
  <si>
    <t>Fűtőtestek</t>
  </si>
  <si>
    <t>Thermor EVIDENCE2 elektromos radiátor szerelése
Q=500W</t>
  </si>
  <si>
    <t>Ugyan az mint alőző, de Q=750W</t>
  </si>
  <si>
    <t>Ugyan az mint alőző, de Q=1250W</t>
  </si>
  <si>
    <t>Multisplit kültéri egység, felszerelve, és bekötve R410A hűtőközeggel, automatikai rendszerrel, rezgés mentes elhelyezéssel gépalapra, komplett
GREE GWHD(42), Qh=12kW</t>
  </si>
  <si>
    <t>Léghűtéses VRV kültéri berendezés, felszerelve, és bekötve R410A hűtőközeggel, 33.5 kW teljesítménnyel, automatikai rendszerrel, rezgés mentes elhelyezéssel gépalapra, kompletten
Gree GMV-335 WM/E-X</t>
  </si>
  <si>
    <t>Előző egységek beszállítása, elhelyezése</t>
  </si>
  <si>
    <t>Multisplit beltéri egység, parapetes kivitelben, felszerelve, burkolatos berendezés, beépített termosztáttal, csővezetéki és elektromos csatlakozásokkal, beüzemelve, kompletten
Gree GEH(09)AA
Qh=2,6 kW
Qfs=2,75 kW
teljesítménnyel</t>
  </si>
  <si>
    <t>Multisplit beltéri egység,  parapetes kivitelben, felszerelve, burkolatos berendezés, beépített termosztáttal, csővezetéki és elektromos csatlakozásokkal, beüzemelve, kompletten
 Gree GEH(12)AA
Qh=3,5 kW
Qfs=3,65 kW
teljesítménnyel</t>
  </si>
  <si>
    <t>Multisplit beltéri egység,  parapetes kivitelben, felszerelve, burkolatos berendezés, beépített termosztáttal, csővezetéki és elektromos csatlakozásokkal, beüzemelve, kompletten
Gree GEH(18)AA
Qh=5,3 kW
Qfs=5,8 kW
teljesítménnyel</t>
  </si>
  <si>
    <t>Beltéri egység (VRV), felszerelve, 2 csöves rendszerű, burkolatos berendezés, beépített termosztáttal, csővezetéki és elektromos csatlakozásokkal, beüzemelve, kompletten
Gree GMV-ND22C/A-T, 2.2 kW teljesítménnyel</t>
  </si>
  <si>
    <t>Beltéri egység (VRV), felszerelve, 2 csöves rendszerű, burkolatos berendezés, beépített termosztáttal, csővezetéki és elektromos csatlakozásokkal, beüzemelve, kompletten
Gree GMV-ND36C/A-T, 3.6 kW teljesítménnyel</t>
  </si>
  <si>
    <t>Refnet elágazó idom szerelése</t>
  </si>
  <si>
    <t>Fali vezetékes szabályzó VRV beltéri egységekhez</t>
  </si>
  <si>
    <t>Szerelvények</t>
  </si>
  <si>
    <t>Egyéb</t>
  </si>
  <si>
    <t>Beüzemelés, beszabályozás</t>
  </si>
  <si>
    <t>Multisplit klíma helyszínre szállítása, beüzemelése, feltöltése, bejelentése</t>
  </si>
  <si>
    <t>VRV rendszer helyszínre szállítása, beüzemelése, feltöltése, bejelentése</t>
  </si>
  <si>
    <t>Felirati táblák készítése és felhelyezése, műanyag kivitelben</t>
  </si>
  <si>
    <t>Szerelőkőműves és szakipari munkák:</t>
  </si>
  <si>
    <t>Áttörések készítése beton födémbe, téglafalba, helyreállítással</t>
  </si>
  <si>
    <t>Fűtés-Hűtés</t>
  </si>
  <si>
    <t>Szellőzés</t>
  </si>
  <si>
    <t>Szellőzés szerelési munkák</t>
  </si>
  <si>
    <t>Szellőztető berendezés</t>
  </si>
  <si>
    <t xml:space="preserve">Levegő elszívó ventilátor
Gyártmány: LINDAB
Típus: TF200H EC
V (m3/h)= 510
dp (Pa)= 180
Pel (kW): 1x230V; 154 W
Szab.: használati időben folyamatos üzem </t>
  </si>
  <si>
    <t xml:space="preserve">Levegő elszívó ventilátor
Gyártmány: HELIOS
Típus: ELS-VN-60 + GU
V (m3/h)= 60
dp (Pa)= 115
Pel (kW): 1x230V; 18 W
Szab.: szakaszos üzem. Villanykapcsolóra kötve. Utánfutás állítással </t>
  </si>
  <si>
    <t>Kör keresztmetszetű hangcsillapító
Gyártmány: LINDAB
SLU 200 600 50</t>
  </si>
  <si>
    <t>Elszívó befúvó anemosztátok  / LINDAB/</t>
  </si>
  <si>
    <t>Elszívó légszelep 
LINDAB KSU-100
Vel=100m³/h</t>
  </si>
  <si>
    <t>Kör keresztmetszetű könyökidom, horganyzott acéllemezből,
BU 100 90</t>
  </si>
  <si>
    <t>Kör keresztmetszetű könyökidom, horganyzott acéllemezből,
BU 200 90</t>
  </si>
  <si>
    <t>Kör keresztmetszetű csőkapcsoló idom, horganyzott acéllemezből,
NPU 100</t>
  </si>
  <si>
    <t>Kör keresztmetszetű csőkapcsoló idom, horganyzott acéllemezből,
NPU 125</t>
  </si>
  <si>
    <t>Kör keresztmetszetű csőkapcsoló idom, horganyzott acéllemezből,
NPU 160</t>
  </si>
  <si>
    <t>Kör keresztmetszetű csőkapcsoló idom, horganyzott acéllemezből,
NPU 200</t>
  </si>
  <si>
    <t>Kör keresztmetszetű, szűkítő idom, horganyzott acéllemezből,
gyártmány: Lindab
RCFU 125 110</t>
  </si>
  <si>
    <t>Kör keresztmetszetű, szűkítő idom, horganyzott acéllemezből,
gyártmány: Lindab
RCFU 160 125</t>
  </si>
  <si>
    <t>Kör keresztmetszetű, szűkítő idom, horganyzott acéllemezből,
gyártmány: Lindab
RCFU 200 160</t>
  </si>
  <si>
    <t>CAR 200</t>
  </si>
  <si>
    <t>SR 100 3000</t>
  </si>
  <si>
    <t>SR 125 3000</t>
  </si>
  <si>
    <t>SR 160 3000</t>
  </si>
  <si>
    <t>SR 200 3000</t>
  </si>
  <si>
    <t>Esővédő fix zsalu, Lindab
600x1400 mm</t>
  </si>
  <si>
    <t>Tető kivezető és kifúvó idom, átm. 100</t>
  </si>
  <si>
    <t>Tető kivezető és kifúvó idom, átm. 200</t>
  </si>
  <si>
    <t>SIKLA vagy vele egyenértékű tartószerkezetek csővezetékek részére, horganyzott acél kivitelben gumigyűrűs csőbilincsekkel</t>
  </si>
  <si>
    <t>Áttörések készítése beton födémbe, vagy téglafalba,  helyreállítással</t>
  </si>
  <si>
    <t>klts</t>
  </si>
  <si>
    <t>Légtechnikai rendszer légtömörség próbája</t>
  </si>
  <si>
    <t>Légtechnikai rendszer akusztikai mérése, tömegáram mérése, beszabályozása</t>
  </si>
  <si>
    <t>A karbantartó személyzet betanítása a gépészeti rendszerek üzemeltetésére.</t>
  </si>
  <si>
    <t>Elektromos kapcsoló szerelése, ventilátor kapcsolására, elektromos bekötéssel, vezetékezéssel</t>
  </si>
  <si>
    <t>Szellőzési munkák összesesn</t>
  </si>
  <si>
    <t xml:space="preserve"> Kelt:      2018.08.hó                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</si>
</sst>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  <numFmt numFmtId="168" formatCode="#,###\ &quot;Ft&quot;\+\Á\F\A"/>
    <numFmt numFmtId="169" formatCode="_(* #,##0_);_(* \(#,##0\);_(* &quot;-&quot;??_);_(@_)"/>
    <numFmt numFmtId="170" formatCode="_-* #,##0\ _F_t_-;\-* #,##0\ _F_t_-;_-* &quot;-&quot;??\ _F_t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vertAlign val="subscript"/>
      <sz val="10"/>
      <color indexed="8"/>
      <name val="Times New Roman CE"/>
      <family val="0"/>
    </font>
    <font>
      <sz val="10"/>
      <name val="Times New Roman CE"/>
      <family val="0"/>
    </font>
    <font>
      <b/>
      <sz val="10"/>
      <name val="Times New Roman"/>
      <family val="0"/>
    </font>
    <font>
      <sz val="12"/>
      <name val="Arial Narrow"/>
      <family val="2"/>
    </font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color indexed="10"/>
      <name val="MS Sans Serif"/>
      <family val="2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0" fillId="22" borderId="7" applyNumberFormat="0" applyFont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51" fillId="29" borderId="0" applyNumberFormat="0" applyBorder="0" applyAlignment="0" applyProtection="0"/>
    <xf numFmtId="0" fontId="52" fillId="30" borderId="8" applyNumberFormat="0" applyAlignment="0" applyProtection="0"/>
    <xf numFmtId="0" fontId="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/>
      <protection/>
    </xf>
    <xf numFmtId="0" fontId="5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30" borderId="1" applyNumberFormat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0" fontId="58" fillId="0" borderId="0" xfId="0" applyFont="1" applyAlignment="1">
      <alignment vertical="top" wrapText="1"/>
    </xf>
    <xf numFmtId="49" fontId="58" fillId="0" borderId="0" xfId="0" applyNumberFormat="1" applyFont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59" fillId="0" borderId="0" xfId="0" applyFont="1" applyAlignment="1">
      <alignment vertical="top" wrapText="1"/>
    </xf>
    <xf numFmtId="0" fontId="59" fillId="0" borderId="10" xfId="0" applyFont="1" applyBorder="1" applyAlignment="1">
      <alignment horizontal="right" vertical="top" wrapText="1"/>
    </xf>
    <xf numFmtId="0" fontId="58" fillId="0" borderId="0" xfId="0" applyFont="1" applyAlignment="1">
      <alignment horizontal="right" vertical="top" wrapText="1"/>
    </xf>
    <xf numFmtId="0" fontId="59" fillId="0" borderId="10" xfId="0" applyFont="1" applyBorder="1" applyAlignment="1">
      <alignment horizontal="left" vertical="top" wrapText="1"/>
    </xf>
    <xf numFmtId="0" fontId="58" fillId="0" borderId="0" xfId="0" applyFont="1" applyAlignment="1">
      <alignment horizontal="left" vertical="top" wrapText="1"/>
    </xf>
    <xf numFmtId="0" fontId="59" fillId="0" borderId="0" xfId="0" applyFont="1" applyBorder="1" applyAlignment="1">
      <alignment vertical="top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 vertical="top" wrapText="1"/>
    </xf>
    <xf numFmtId="0" fontId="61" fillId="0" borderId="10" xfId="0" applyFont="1" applyBorder="1" applyAlignment="1">
      <alignment vertical="top" wrapText="1"/>
    </xf>
    <xf numFmtId="0" fontId="61" fillId="0" borderId="10" xfId="0" applyFont="1" applyBorder="1" applyAlignment="1">
      <alignment horizontal="right" vertical="top" wrapText="1"/>
    </xf>
    <xf numFmtId="0" fontId="60" fillId="0" borderId="11" xfId="0" applyFont="1" applyBorder="1" applyAlignment="1">
      <alignment vertical="top"/>
    </xf>
    <xf numFmtId="10" fontId="60" fillId="0" borderId="11" xfId="0" applyNumberFormat="1" applyFont="1" applyBorder="1" applyAlignment="1">
      <alignment vertical="top"/>
    </xf>
    <xf numFmtId="0" fontId="60" fillId="0" borderId="0" xfId="0" applyFont="1" applyAlignment="1">
      <alignment horizontal="left" vertical="top"/>
    </xf>
    <xf numFmtId="0" fontId="60" fillId="0" borderId="11" xfId="0" applyFont="1" applyBorder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6" fillId="0" borderId="0" xfId="0" applyFont="1" applyFill="1" applyBorder="1" applyAlignment="1" applyProtection="1">
      <alignment vertical="top" wrapText="1"/>
      <protection/>
    </xf>
    <xf numFmtId="0" fontId="8" fillId="0" borderId="0" xfId="54" applyAlignment="1">
      <alignment/>
    </xf>
    <xf numFmtId="0" fontId="8" fillId="33" borderId="12" xfId="54" applyFont="1" applyFill="1" applyBorder="1" applyAlignment="1" applyProtection="1">
      <alignment horizontal="center" vertical="top" wrapText="1"/>
      <protection/>
    </xf>
    <xf numFmtId="0" fontId="8" fillId="0" borderId="12" xfId="54" applyFont="1" applyFill="1" applyBorder="1" applyAlignment="1" applyProtection="1">
      <alignment horizontal="center" vertical="top" wrapText="1"/>
      <protection locked="0"/>
    </xf>
    <xf numFmtId="0" fontId="9" fillId="33" borderId="13" xfId="54" applyFont="1" applyFill="1" applyBorder="1" applyAlignment="1" applyProtection="1">
      <alignment horizontal="left" vertical="top" wrapText="1"/>
      <protection/>
    </xf>
    <xf numFmtId="0" fontId="9" fillId="33" borderId="13" xfId="54" applyFont="1" applyFill="1" applyBorder="1" applyAlignment="1" applyProtection="1">
      <alignment horizontal="center" vertical="center" wrapText="1"/>
      <protection/>
    </xf>
    <xf numFmtId="0" fontId="8" fillId="33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Alignment="1">
      <alignment horizontal="center" vertical="center"/>
    </xf>
    <xf numFmtId="0" fontId="8" fillId="0" borderId="0" xfId="54" applyAlignment="1">
      <alignment horizontal="left" vertical="center"/>
    </xf>
    <xf numFmtId="0" fontId="8" fillId="0" borderId="12" xfId="54" applyFont="1" applyFill="1" applyBorder="1" applyAlignment="1" applyProtection="1">
      <alignment horizontal="left" vertical="center" wrapText="1"/>
      <protection locked="0"/>
    </xf>
    <xf numFmtId="0" fontId="8" fillId="0" borderId="12" xfId="54" applyFont="1" applyFill="1" applyBorder="1" applyAlignment="1" applyProtection="1">
      <alignment horizontal="center" vertical="center" wrapText="1"/>
      <protection locked="0"/>
    </xf>
    <xf numFmtId="0" fontId="8" fillId="0" borderId="14" xfId="54" applyFont="1" applyFill="1" applyBorder="1" applyAlignment="1" applyProtection="1">
      <alignment horizontal="center" vertical="center" wrapText="1"/>
      <protection locked="0"/>
    </xf>
    <xf numFmtId="0" fontId="9" fillId="33" borderId="13" xfId="54" applyFont="1" applyFill="1" applyBorder="1" applyAlignment="1" applyProtection="1">
      <alignment horizontal="center" vertical="center" wrapText="1"/>
      <protection locked="0"/>
    </xf>
    <xf numFmtId="0" fontId="8" fillId="33" borderId="12" xfId="54" applyFont="1" applyFill="1" applyBorder="1" applyAlignment="1" applyProtection="1">
      <alignment horizontal="left" vertical="center" wrapText="1"/>
      <protection/>
    </xf>
    <xf numFmtId="0" fontId="8" fillId="0" borderId="0" xfId="54" applyFont="1" applyAlignment="1">
      <alignment vertical="center" wrapText="1"/>
    </xf>
    <xf numFmtId="0" fontId="9" fillId="33" borderId="13" xfId="54" applyFont="1" applyFill="1" applyBorder="1" applyAlignment="1" applyProtection="1">
      <alignment horizontal="left" vertical="center" wrapText="1"/>
      <protection/>
    </xf>
    <xf numFmtId="0" fontId="8" fillId="33" borderId="12" xfId="54" applyFont="1" applyFill="1" applyBorder="1" applyAlignment="1" applyProtection="1">
      <alignment horizontal="left" vertical="center" wrapText="1"/>
      <protection/>
    </xf>
    <xf numFmtId="168" fontId="9" fillId="33" borderId="13" xfId="54" applyNumberFormat="1" applyFont="1" applyFill="1" applyBorder="1" applyAlignment="1" applyProtection="1">
      <alignment horizontal="center" vertical="center" wrapText="1"/>
      <protection locked="0"/>
    </xf>
    <xf numFmtId="168" fontId="8" fillId="33" borderId="12" xfId="54" applyNumberFormat="1" applyFont="1" applyFill="1" applyBorder="1" applyAlignment="1" applyProtection="1">
      <alignment horizontal="center" vertical="center" wrapText="1"/>
      <protection/>
    </xf>
    <xf numFmtId="168" fontId="8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8" fillId="33" borderId="12" xfId="54" applyFill="1" applyBorder="1" applyAlignment="1" applyProtection="1">
      <alignment horizontal="center" vertical="center" wrapText="1"/>
      <protection/>
    </xf>
    <xf numFmtId="0" fontId="8" fillId="33" borderId="12" xfId="54" applyFont="1" applyFill="1" applyBorder="1" applyAlignment="1" applyProtection="1">
      <alignment horizontal="center" vertical="center" wrapText="1"/>
      <protection/>
    </xf>
    <xf numFmtId="0" fontId="8" fillId="0" borderId="0" xfId="54" applyFont="1" applyFill="1" applyBorder="1" applyAlignment="1" applyProtection="1">
      <alignment horizontal="left" vertical="center" wrapText="1"/>
      <protection locked="0"/>
    </xf>
    <xf numFmtId="0" fontId="8" fillId="0" borderId="0" xfId="54" applyFont="1" applyFill="1" applyBorder="1" applyAlignment="1" applyProtection="1">
      <alignment horizontal="center" vertical="top" wrapText="1"/>
      <protection locked="0"/>
    </xf>
    <xf numFmtId="0" fontId="8" fillId="0" borderId="0" xfId="54" applyFont="1" applyFill="1" applyBorder="1" applyAlignment="1" applyProtection="1">
      <alignment horizontal="center" vertical="center" wrapText="1"/>
      <protection locked="0"/>
    </xf>
    <xf numFmtId="0" fontId="8" fillId="0" borderId="15" xfId="54" applyFont="1" applyFill="1" applyBorder="1" applyAlignment="1" applyProtection="1">
      <alignment horizontal="left" vertical="center" wrapText="1"/>
      <protection locked="0"/>
    </xf>
    <xf numFmtId="0" fontId="8" fillId="0" borderId="15" xfId="54" applyFont="1" applyFill="1" applyBorder="1" applyAlignment="1" applyProtection="1">
      <alignment horizontal="center" vertical="top" wrapText="1"/>
      <protection locked="0"/>
    </xf>
    <xf numFmtId="0" fontId="8" fillId="33" borderId="15" xfId="54" applyFont="1" applyFill="1" applyBorder="1" applyAlignment="1" applyProtection="1">
      <alignment horizontal="left" vertical="center" wrapText="1"/>
      <protection/>
    </xf>
    <xf numFmtId="0" fontId="8" fillId="0" borderId="15" xfId="54" applyFont="1" applyFill="1" applyBorder="1" applyAlignment="1" applyProtection="1">
      <alignment horizontal="center" vertical="center" wrapText="1"/>
      <protection locked="0"/>
    </xf>
    <xf numFmtId="0" fontId="8" fillId="33" borderId="15" xfId="54" applyFill="1" applyBorder="1" applyAlignment="1" applyProtection="1">
      <alignment horizontal="center" vertical="center" wrapText="1"/>
      <protection/>
    </xf>
    <xf numFmtId="168" fontId="8" fillId="0" borderId="15" xfId="54" applyNumberFormat="1" applyFont="1" applyFill="1" applyBorder="1" applyAlignment="1" applyProtection="1">
      <alignment horizontal="center" vertical="center" wrapText="1"/>
      <protection locked="0"/>
    </xf>
    <xf numFmtId="0" fontId="10" fillId="33" borderId="16" xfId="54" applyFont="1" applyFill="1" applyBorder="1" applyAlignment="1" applyProtection="1">
      <alignment horizontal="left" vertical="top"/>
      <protection/>
    </xf>
    <xf numFmtId="0" fontId="10" fillId="33" borderId="16" xfId="54" applyFont="1" applyFill="1" applyBorder="1" applyAlignment="1" applyProtection="1">
      <alignment horizontal="center" vertical="center"/>
      <protection/>
    </xf>
    <xf numFmtId="0" fontId="10" fillId="33" borderId="16" xfId="54" applyFont="1" applyFill="1" applyBorder="1" applyAlignment="1" applyProtection="1">
      <alignment horizontal="left" vertical="center"/>
      <protection/>
    </xf>
    <xf numFmtId="168" fontId="10" fillId="33" borderId="16" xfId="54" applyNumberFormat="1" applyFont="1" applyFill="1" applyBorder="1" applyAlignment="1" applyProtection="1">
      <alignment horizontal="center" vertical="center"/>
      <protection/>
    </xf>
    <xf numFmtId="168" fontId="8" fillId="0" borderId="0" xfId="54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4" applyFill="1" applyBorder="1" applyAlignment="1">
      <alignment vertical="center"/>
    </xf>
    <xf numFmtId="0" fontId="8" fillId="0" borderId="0" xfId="54" applyFont="1" applyFill="1" applyBorder="1" applyAlignment="1" applyProtection="1">
      <alignment horizontal="center" vertical="center" wrapText="1"/>
      <protection/>
    </xf>
    <xf numFmtId="0" fontId="8" fillId="0" borderId="12" xfId="54" applyFill="1" applyBorder="1" applyAlignment="1" applyProtection="1">
      <alignment horizontal="center" vertical="center" wrapText="1"/>
      <protection locked="0"/>
    </xf>
    <xf numFmtId="0" fontId="8" fillId="0" borderId="17" xfId="54" applyFont="1" applyFill="1" applyBorder="1" applyAlignment="1" applyProtection="1">
      <alignment horizontal="left" vertical="center" wrapText="1"/>
      <protection locked="0"/>
    </xf>
    <xf numFmtId="0" fontId="8" fillId="0" borderId="18" xfId="54" applyFont="1" applyFill="1" applyBorder="1" applyAlignment="1" applyProtection="1">
      <alignment horizontal="center" vertical="top" wrapText="1"/>
      <protection locked="0"/>
    </xf>
    <xf numFmtId="0" fontId="11" fillId="0" borderId="0" xfId="55" applyAlignment="1">
      <alignment vertical="top"/>
      <protection/>
    </xf>
    <xf numFmtId="0" fontId="12" fillId="0" borderId="0" xfId="55" applyFont="1" applyAlignment="1">
      <alignment vertical="top"/>
      <protection/>
    </xf>
    <xf numFmtId="0" fontId="13" fillId="0" borderId="0" xfId="55" applyFont="1" applyAlignment="1">
      <alignment vertical="top"/>
      <protection/>
    </xf>
    <xf numFmtId="0" fontId="14" fillId="0" borderId="0" xfId="55" applyFont="1" applyAlignment="1">
      <alignment vertical="top"/>
      <protection/>
    </xf>
    <xf numFmtId="1" fontId="15" fillId="0" borderId="0" xfId="55" applyNumberFormat="1" applyFont="1" applyAlignment="1">
      <alignment vertical="top"/>
      <protection/>
    </xf>
    <xf numFmtId="0" fontId="15" fillId="0" borderId="0" xfId="55" applyFont="1" applyAlignment="1">
      <alignment vertical="top"/>
      <protection/>
    </xf>
    <xf numFmtId="0" fontId="16" fillId="0" borderId="0" xfId="55" applyFont="1" applyAlignment="1">
      <alignment vertical="top"/>
      <protection/>
    </xf>
    <xf numFmtId="1" fontId="16" fillId="0" borderId="0" xfId="55" applyNumberFormat="1" applyFont="1" applyAlignment="1">
      <alignment vertical="top"/>
      <protection/>
    </xf>
    <xf numFmtId="2" fontId="15" fillId="0" borderId="0" xfId="55" applyNumberFormat="1" applyFont="1" applyAlignment="1">
      <alignment vertical="top"/>
      <protection/>
    </xf>
    <xf numFmtId="0" fontId="58" fillId="0" borderId="19" xfId="0" applyFont="1" applyBorder="1" applyAlignment="1">
      <alignment horizontal="left" vertical="top" wrapText="1"/>
    </xf>
    <xf numFmtId="0" fontId="0" fillId="0" borderId="0" xfId="0" applyAlignment="1">
      <alignment/>
    </xf>
    <xf numFmtId="0" fontId="62" fillId="0" borderId="0" xfId="0" applyFont="1" applyFill="1" applyAlignment="1">
      <alignment wrapText="1"/>
    </xf>
    <xf numFmtId="169" fontId="62" fillId="0" borderId="0" xfId="0" applyNumberFormat="1" applyFont="1" applyFill="1" applyAlignment="1">
      <alignment/>
    </xf>
    <xf numFmtId="169" fontId="63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169" fontId="62" fillId="0" borderId="0" xfId="0" applyNumberFormat="1" applyFont="1" applyAlignment="1">
      <alignment/>
    </xf>
    <xf numFmtId="169" fontId="63" fillId="0" borderId="0" xfId="0" applyNumberFormat="1" applyFont="1" applyAlignment="1">
      <alignment/>
    </xf>
    <xf numFmtId="0" fontId="63" fillId="0" borderId="10" xfId="0" applyFont="1" applyFill="1" applyBorder="1" applyAlignment="1">
      <alignment/>
    </xf>
    <xf numFmtId="0" fontId="63" fillId="0" borderId="10" xfId="0" applyFont="1" applyFill="1" applyBorder="1" applyAlignment="1">
      <alignment wrapText="1"/>
    </xf>
    <xf numFmtId="169" fontId="63" fillId="0" borderId="10" xfId="0" applyNumberFormat="1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0" fontId="63" fillId="0" borderId="19" xfId="0" applyFont="1" applyFill="1" applyBorder="1" applyAlignment="1">
      <alignment horizontal="center" vertical="center" textRotation="90" wrapText="1"/>
    </xf>
    <xf numFmtId="0" fontId="63" fillId="0" borderId="19" xfId="0" applyFont="1" applyFill="1" applyBorder="1" applyAlignment="1">
      <alignment horizontal="center" vertical="center" wrapText="1"/>
    </xf>
    <xf numFmtId="169" fontId="63" fillId="0" borderId="19" xfId="0" applyNumberFormat="1" applyFont="1" applyFill="1" applyBorder="1" applyAlignment="1">
      <alignment horizontal="center" vertical="center" wrapText="1"/>
    </xf>
    <xf numFmtId="169" fontId="62" fillId="0" borderId="0" xfId="0" applyNumberFormat="1" applyFont="1" applyFill="1" applyAlignment="1">
      <alignment/>
    </xf>
    <xf numFmtId="0" fontId="63" fillId="0" borderId="0" xfId="0" applyFont="1" applyFill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Fill="1" applyAlignment="1">
      <alignment vertical="top" wrapText="1"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 wrapText="1"/>
    </xf>
    <xf numFmtId="169" fontId="6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/>
    </xf>
    <xf numFmtId="0" fontId="62" fillId="0" borderId="0" xfId="0" applyFont="1" applyFill="1" applyAlignment="1">
      <alignment wrapText="1"/>
    </xf>
    <xf numFmtId="169" fontId="62" fillId="0" borderId="0" xfId="0" applyNumberFormat="1" applyFont="1" applyFill="1" applyAlignment="1">
      <alignment/>
    </xf>
    <xf numFmtId="169" fontId="63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0" fontId="63" fillId="0" borderId="19" xfId="0" applyFont="1" applyFill="1" applyBorder="1" applyAlignment="1">
      <alignment horizontal="center" vertical="center" textRotation="90" wrapText="1"/>
    </xf>
    <xf numFmtId="0" fontId="63" fillId="0" borderId="19" xfId="0" applyFont="1" applyFill="1" applyBorder="1" applyAlignment="1">
      <alignment horizontal="center" vertical="center" wrapText="1"/>
    </xf>
    <xf numFmtId="169" fontId="63" fillId="0" borderId="19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3" fillId="0" borderId="19" xfId="0" applyFont="1" applyFill="1" applyBorder="1" applyAlignment="1">
      <alignment horizontal="center" vertical="center" textRotation="90" wrapText="1"/>
    </xf>
    <xf numFmtId="0" fontId="63" fillId="0" borderId="19" xfId="0" applyFont="1" applyFill="1" applyBorder="1" applyAlignment="1">
      <alignment horizontal="center" vertical="center" wrapText="1"/>
    </xf>
    <xf numFmtId="169" fontId="63" fillId="0" borderId="19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/>
    </xf>
    <xf numFmtId="169" fontId="17" fillId="0" borderId="1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0" fillId="0" borderId="20" xfId="0" applyFont="1" applyBorder="1" applyAlignment="1">
      <alignment horizontal="center" vertical="top"/>
    </xf>
    <xf numFmtId="0" fontId="60" fillId="0" borderId="11" xfId="0" applyFont="1" applyBorder="1" applyAlignment="1">
      <alignment horizontal="center" vertical="top"/>
    </xf>
    <xf numFmtId="0" fontId="60" fillId="0" borderId="1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7" xfId="54" applyFill="1" applyBorder="1" applyAlignment="1" applyProtection="1">
      <alignment horizontal="left" vertical="center" wrapText="1"/>
      <protection locked="0"/>
    </xf>
    <xf numFmtId="0" fontId="8" fillId="0" borderId="18" xfId="54" applyFill="1" applyBorder="1" applyAlignment="1" applyProtection="1">
      <alignment horizontal="left" vertical="center" wrapText="1"/>
      <protection locked="0"/>
    </xf>
    <xf numFmtId="0" fontId="8" fillId="0" borderId="21" xfId="54" applyFill="1" applyBorder="1" applyAlignment="1" applyProtection="1">
      <alignment horizontal="left" vertical="center" wrapText="1"/>
      <protection locked="0"/>
    </xf>
    <xf numFmtId="0" fontId="65" fillId="0" borderId="0" xfId="0" applyFont="1" applyFill="1" applyAlignment="1">
      <alignment horizontal="center" vertical="center"/>
    </xf>
    <xf numFmtId="0" fontId="65" fillId="0" borderId="11" xfId="0" applyFont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3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view="pageLayout" workbookViewId="0" topLeftCell="A2">
      <selection activeCell="C12" sqref="C12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3" width="22.140625" style="10" customWidth="1"/>
    <col min="4" max="4" width="23.8515625" style="10" customWidth="1"/>
    <col min="5" max="16384" width="9.140625" style="10" customWidth="1"/>
  </cols>
  <sheetData>
    <row r="1" ht="15">
      <c r="A1" s="19"/>
    </row>
    <row r="2" spans="1:4" ht="15.75">
      <c r="A2" s="119" t="s">
        <v>532</v>
      </c>
      <c r="B2" s="119"/>
      <c r="C2" s="119"/>
      <c r="D2" s="119"/>
    </row>
    <row r="3" spans="1:4" ht="15.75">
      <c r="A3" s="119" t="s">
        <v>527</v>
      </c>
      <c r="B3" s="119"/>
      <c r="C3" s="119"/>
      <c r="D3" s="119"/>
    </row>
    <row r="4" spans="1:4" ht="61.5" customHeight="1">
      <c r="A4" s="120" t="s">
        <v>528</v>
      </c>
      <c r="B4" s="120"/>
      <c r="C4" s="120"/>
      <c r="D4" s="120"/>
    </row>
    <row r="5" spans="1:4" ht="65.25" customHeight="1">
      <c r="A5" s="120" t="s">
        <v>529</v>
      </c>
      <c r="B5" s="120"/>
      <c r="C5" s="120"/>
      <c r="D5" s="120"/>
    </row>
    <row r="6" spans="1:4" ht="15.75">
      <c r="A6" s="119" t="s">
        <v>530</v>
      </c>
      <c r="B6" s="119"/>
      <c r="C6" s="119"/>
      <c r="D6" s="119"/>
    </row>
    <row r="7" spans="1:4" ht="15.75">
      <c r="A7" s="119" t="s">
        <v>531</v>
      </c>
      <c r="B7" s="119"/>
      <c r="C7" s="119"/>
      <c r="D7" s="119"/>
    </row>
    <row r="9" spans="1:3" ht="15.75">
      <c r="A9" s="10" t="s">
        <v>396</v>
      </c>
      <c r="C9" s="10" t="s">
        <v>397</v>
      </c>
    </row>
    <row r="10" spans="1:3" ht="15.75">
      <c r="A10" s="10" t="s">
        <v>397</v>
      </c>
      <c r="C10" s="10" t="s">
        <v>397</v>
      </c>
    </row>
    <row r="11" spans="1:3" ht="15.75">
      <c r="A11" s="10" t="s">
        <v>398</v>
      </c>
      <c r="C11" s="10" t="s">
        <v>1109</v>
      </c>
    </row>
    <row r="12" spans="1:3" ht="15.75">
      <c r="A12" s="10" t="s">
        <v>399</v>
      </c>
      <c r="C12" s="10" t="s">
        <v>397</v>
      </c>
    </row>
    <row r="13" spans="1:3" ht="15.75">
      <c r="A13" s="10" t="s">
        <v>397</v>
      </c>
      <c r="C13" s="10" t="s">
        <v>397</v>
      </c>
    </row>
    <row r="14" spans="1:3" ht="15.75">
      <c r="A14" s="10" t="s">
        <v>397</v>
      </c>
      <c r="C14" s="10" t="s">
        <v>397</v>
      </c>
    </row>
    <row r="15" spans="1:3" ht="15.75">
      <c r="A15" s="10" t="s">
        <v>400</v>
      </c>
      <c r="C15" s="10" t="s">
        <v>401</v>
      </c>
    </row>
    <row r="16" ht="15.75">
      <c r="A16" s="10" t="s">
        <v>402</v>
      </c>
    </row>
    <row r="17" ht="15.75">
      <c r="A17" s="10" t="s">
        <v>403</v>
      </c>
    </row>
    <row r="18" ht="15.75">
      <c r="A18" s="10" t="s">
        <v>404</v>
      </c>
    </row>
    <row r="19" ht="15.75">
      <c r="A19" s="10" t="s">
        <v>404</v>
      </c>
    </row>
    <row r="20" ht="15.75">
      <c r="A20" s="10" t="s">
        <v>404</v>
      </c>
    </row>
    <row r="22" spans="1:4" ht="15.75">
      <c r="A22" s="114" t="s">
        <v>405</v>
      </c>
      <c r="B22" s="115"/>
      <c r="C22" s="115"/>
      <c r="D22" s="115"/>
    </row>
    <row r="23" spans="1:4" ht="15.75">
      <c r="A23" s="14" t="s">
        <v>406</v>
      </c>
      <c r="B23" s="14"/>
      <c r="C23" s="17" t="s">
        <v>407</v>
      </c>
      <c r="D23" s="17" t="s">
        <v>408</v>
      </c>
    </row>
    <row r="24" spans="1:4" ht="15.75">
      <c r="A24" s="14" t="s">
        <v>409</v>
      </c>
      <c r="B24" s="14"/>
      <c r="C24" s="14">
        <f>ROUND(SUM(Összesítő!B2:B26),0)</f>
        <v>0</v>
      </c>
      <c r="D24" s="14">
        <f>ROUND(SUM(Összesítő!C2:C26),0)</f>
        <v>0</v>
      </c>
    </row>
    <row r="25" spans="1:4" ht="15.75">
      <c r="A25" s="14" t="s">
        <v>410</v>
      </c>
      <c r="B25" s="14"/>
      <c r="C25" s="14">
        <f>ROUND(C24,0)</f>
        <v>0</v>
      </c>
      <c r="D25" s="14">
        <f>ROUND(D24,0)</f>
        <v>0</v>
      </c>
    </row>
    <row r="26" spans="1:4" ht="15.75">
      <c r="A26" s="10" t="s">
        <v>411</v>
      </c>
      <c r="C26" s="116">
        <f>ROUND(C25+D25,0)</f>
        <v>0</v>
      </c>
      <c r="D26" s="116"/>
    </row>
    <row r="27" spans="1:4" ht="15.75">
      <c r="A27" s="14" t="s">
        <v>412</v>
      </c>
      <c r="B27" s="15">
        <v>0.27</v>
      </c>
      <c r="C27" s="117">
        <f>ROUND(C26*B27,0)</f>
        <v>0</v>
      </c>
      <c r="D27" s="117"/>
    </row>
    <row r="28" spans="1:4" ht="15.75">
      <c r="A28" s="14" t="s">
        <v>413</v>
      </c>
      <c r="B28" s="14"/>
      <c r="C28" s="118">
        <f>ROUND(C26+C27,0)</f>
        <v>0</v>
      </c>
      <c r="D28" s="118"/>
    </row>
    <row r="32" spans="2:3" ht="15.75">
      <c r="B32" s="116" t="s">
        <v>414</v>
      </c>
      <c r="C32" s="116"/>
    </row>
    <row r="34" ht="15.75">
      <c r="A34" s="16"/>
    </row>
    <row r="35" ht="15.75">
      <c r="A35" s="16"/>
    </row>
    <row r="36" ht="15.75">
      <c r="A36" s="16"/>
    </row>
  </sheetData>
  <sheetProtection/>
  <mergeCells count="11">
    <mergeCell ref="A7:D7"/>
    <mergeCell ref="A22:D22"/>
    <mergeCell ref="C26:D26"/>
    <mergeCell ref="C27:D27"/>
    <mergeCell ref="C28:D28"/>
    <mergeCell ref="B32:C32"/>
    <mergeCell ref="A2:D2"/>
    <mergeCell ref="A3:D3"/>
    <mergeCell ref="A4:D4"/>
    <mergeCell ref="A5:D5"/>
    <mergeCell ref="A6:D6"/>
  </mergeCells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6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118</v>
      </c>
      <c r="C2" s="2" t="s">
        <v>119</v>
      </c>
      <c r="D2" s="6">
        <v>18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51">
      <c r="C3" s="2" t="s">
        <v>120</v>
      </c>
    </row>
    <row r="5" spans="1:9" ht="89.25">
      <c r="A5" s="8">
        <v>2</v>
      </c>
      <c r="B5" s="1" t="s">
        <v>121</v>
      </c>
      <c r="C5" s="2" t="s">
        <v>119</v>
      </c>
      <c r="D5" s="18">
        <v>15</v>
      </c>
      <c r="E5" s="1" t="s">
        <v>16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51">
      <c r="C6" s="2" t="s">
        <v>122</v>
      </c>
    </row>
    <row r="8" spans="1:9" ht="89.25">
      <c r="A8" s="8">
        <v>3</v>
      </c>
      <c r="B8" s="1" t="s">
        <v>123</v>
      </c>
      <c r="C8" s="2" t="s">
        <v>119</v>
      </c>
      <c r="D8" s="18">
        <v>6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51">
      <c r="C9" s="2" t="s">
        <v>124</v>
      </c>
    </row>
    <row r="11" spans="1:9" ht="89.25">
      <c r="A11" s="8">
        <v>4</v>
      </c>
      <c r="B11" s="1" t="s">
        <v>125</v>
      </c>
      <c r="C11" s="2" t="s">
        <v>119</v>
      </c>
      <c r="D11" s="18">
        <v>3</v>
      </c>
      <c r="E11" s="1" t="s">
        <v>16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51">
      <c r="C12" s="2" t="s">
        <v>126</v>
      </c>
    </row>
    <row r="14" spans="1:9" ht="89.25">
      <c r="A14" s="8">
        <v>5</v>
      </c>
      <c r="B14" s="1" t="s">
        <v>127</v>
      </c>
      <c r="C14" s="2" t="s">
        <v>119</v>
      </c>
      <c r="D14" s="6">
        <v>2</v>
      </c>
      <c r="E14" s="1" t="s">
        <v>16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51">
      <c r="C15" s="2" t="s">
        <v>128</v>
      </c>
    </row>
    <row r="17" spans="1:9" s="9" customFormat="1" ht="12.75">
      <c r="A17" s="7"/>
      <c r="B17" s="3"/>
      <c r="C17" s="3" t="s">
        <v>27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2"/>
  <sheetViews>
    <sheetView view="pageLayout" workbookViewId="0" topLeftCell="A7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2</v>
      </c>
      <c r="B2" s="1" t="s">
        <v>130</v>
      </c>
      <c r="C2" s="2" t="s">
        <v>131</v>
      </c>
      <c r="D2" s="6">
        <v>361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132</v>
      </c>
    </row>
    <row r="5" spans="1:9" ht="102">
      <c r="A5" s="8">
        <v>2</v>
      </c>
      <c r="B5" s="1" t="s">
        <v>130</v>
      </c>
      <c r="C5" s="2" t="s">
        <v>131</v>
      </c>
      <c r="D5" s="6">
        <v>46.4</v>
      </c>
      <c r="E5" s="1" t="s">
        <v>30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25.5">
      <c r="C6" s="2" t="s">
        <v>132</v>
      </c>
    </row>
    <row r="8" spans="1:9" ht="89.25">
      <c r="A8" s="8">
        <v>3</v>
      </c>
      <c r="B8" s="1" t="s">
        <v>133</v>
      </c>
      <c r="C8" s="2" t="s">
        <v>134</v>
      </c>
      <c r="D8" s="6">
        <v>120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51">
      <c r="C9" s="2" t="s">
        <v>135</v>
      </c>
    </row>
    <row r="11" spans="1:9" ht="89.25">
      <c r="A11" s="8">
        <v>4</v>
      </c>
      <c r="B11" s="1" t="s">
        <v>136</v>
      </c>
      <c r="C11" s="2" t="s">
        <v>137</v>
      </c>
      <c r="D11" s="6">
        <v>158.2</v>
      </c>
      <c r="E11" s="1" t="s">
        <v>30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38.25">
      <c r="C12" s="2" t="s">
        <v>138</v>
      </c>
    </row>
    <row r="14" spans="1:9" ht="89.25">
      <c r="A14" s="8">
        <v>6</v>
      </c>
      <c r="B14" s="1" t="s">
        <v>141</v>
      </c>
      <c r="C14" s="2" t="s">
        <v>139</v>
      </c>
      <c r="D14" s="6">
        <v>95.9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12.75">
      <c r="C15" s="2" t="s">
        <v>140</v>
      </c>
    </row>
    <row r="17" spans="1:9" ht="102">
      <c r="A17" s="8">
        <v>7</v>
      </c>
      <c r="B17" s="1" t="s">
        <v>142</v>
      </c>
      <c r="C17" s="2" t="s">
        <v>143</v>
      </c>
      <c r="D17" s="6">
        <v>0.4</v>
      </c>
      <c r="E17" s="1" t="s">
        <v>30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ht="25.5">
      <c r="C18" s="2" t="s">
        <v>144</v>
      </c>
    </row>
    <row r="20" spans="1:9" ht="38.25">
      <c r="A20" s="8">
        <v>8</v>
      </c>
      <c r="B20" s="1" t="s">
        <v>145</v>
      </c>
      <c r="C20" s="2" t="s">
        <v>146</v>
      </c>
      <c r="D20" s="6">
        <v>1</v>
      </c>
      <c r="E20" s="1" t="s">
        <v>19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27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7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148</v>
      </c>
      <c r="C2" s="2" t="s">
        <v>489</v>
      </c>
      <c r="D2" s="6">
        <v>1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149</v>
      </c>
      <c r="C4" s="2" t="s">
        <v>427</v>
      </c>
      <c r="D4" s="6">
        <v>1</v>
      </c>
      <c r="E4" s="1" t="s">
        <v>19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spans="1:9" ht="12.75">
      <c r="A5" s="8">
        <v>2</v>
      </c>
      <c r="B5" s="1" t="s">
        <v>428</v>
      </c>
      <c r="C5" s="2" t="s">
        <v>429</v>
      </c>
      <c r="D5" s="6">
        <v>1</v>
      </c>
      <c r="E5" s="1" t="s">
        <v>19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7" spans="1:9" s="9" customFormat="1" ht="12.75">
      <c r="A7" s="7"/>
      <c r="B7" s="3"/>
      <c r="C7" s="3" t="s">
        <v>27</v>
      </c>
      <c r="D7" s="5"/>
      <c r="E7" s="3"/>
      <c r="F7" s="5"/>
      <c r="G7" s="5"/>
      <c r="H7" s="5">
        <f>ROUND(SUM(H2:H6),0)</f>
        <v>0</v>
      </c>
      <c r="I7" s="5">
        <f>ROUND(SUM(I2:I6),0)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view="pageLayout" workbookViewId="0" topLeftCell="A10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151</v>
      </c>
      <c r="C2" s="2" t="s">
        <v>496</v>
      </c>
      <c r="D2" s="6">
        <v>8</v>
      </c>
      <c r="E2" s="1" t="s">
        <v>67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152</v>
      </c>
      <c r="C4" s="2" t="s">
        <v>503</v>
      </c>
      <c r="D4" s="6">
        <v>3.7</v>
      </c>
      <c r="E4" s="1" t="s">
        <v>67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2</v>
      </c>
      <c r="B6" s="1" t="s">
        <v>152</v>
      </c>
      <c r="C6" s="2" t="s">
        <v>502</v>
      </c>
      <c r="D6" s="6">
        <v>1.7</v>
      </c>
      <c r="E6" s="1" t="s">
        <v>67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3</v>
      </c>
      <c r="B8" s="1" t="s">
        <v>153</v>
      </c>
      <c r="C8" s="2" t="s">
        <v>497</v>
      </c>
      <c r="D8" s="6">
        <v>1</v>
      </c>
      <c r="E8" s="1" t="s">
        <v>67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3</v>
      </c>
      <c r="B10" s="1" t="s">
        <v>153</v>
      </c>
      <c r="C10" s="2" t="s">
        <v>154</v>
      </c>
      <c r="D10" s="6">
        <v>0.6</v>
      </c>
      <c r="E10" s="1" t="s">
        <v>67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66.75">
      <c r="A12" s="8">
        <v>4</v>
      </c>
      <c r="B12" s="1" t="s">
        <v>155</v>
      </c>
      <c r="C12" s="2" t="s">
        <v>494</v>
      </c>
      <c r="D12" s="6">
        <v>12.7</v>
      </c>
      <c r="E12" s="1" t="s">
        <v>67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5</v>
      </c>
      <c r="B14" s="1" t="s">
        <v>156</v>
      </c>
      <c r="C14" s="2" t="s">
        <v>157</v>
      </c>
      <c r="D14" s="6">
        <v>550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76.5">
      <c r="A16" s="8">
        <v>6</v>
      </c>
      <c r="B16" s="1" t="s">
        <v>158</v>
      </c>
      <c r="C16" s="2" t="s">
        <v>159</v>
      </c>
      <c r="D16" s="6">
        <v>550</v>
      </c>
      <c r="E16" s="1" t="s">
        <v>30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7</v>
      </c>
      <c r="B18" s="1" t="s">
        <v>160</v>
      </c>
      <c r="C18" s="2" t="s">
        <v>161</v>
      </c>
      <c r="D18" s="6">
        <v>597.54</v>
      </c>
      <c r="E18" s="1" t="s">
        <v>30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8</v>
      </c>
      <c r="B20" s="1" t="s">
        <v>162</v>
      </c>
      <c r="C20" s="2" t="s">
        <v>163</v>
      </c>
      <c r="D20" s="6">
        <v>228.47</v>
      </c>
      <c r="E20" s="1" t="s">
        <v>30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9</v>
      </c>
      <c r="B22" s="1" t="s">
        <v>164</v>
      </c>
      <c r="C22" s="2" t="s">
        <v>165</v>
      </c>
      <c r="D22" s="6">
        <v>678.09</v>
      </c>
      <c r="E22" s="1" t="s">
        <v>13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10</v>
      </c>
      <c r="B24" s="1" t="s">
        <v>166</v>
      </c>
      <c r="C24" s="2" t="s">
        <v>167</v>
      </c>
      <c r="D24" s="6">
        <v>42.35</v>
      </c>
      <c r="E24" s="1" t="s">
        <v>13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25.5">
      <c r="A26" s="8">
        <v>11</v>
      </c>
      <c r="B26" s="1" t="s">
        <v>168</v>
      </c>
      <c r="C26" s="2" t="s">
        <v>491</v>
      </c>
      <c r="D26" s="6">
        <v>171</v>
      </c>
      <c r="E26" s="1" t="s">
        <v>30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25.5">
      <c r="A28" s="8">
        <v>12</v>
      </c>
      <c r="B28" s="1" t="s">
        <v>169</v>
      </c>
      <c r="C28" s="2" t="s">
        <v>490</v>
      </c>
      <c r="D28" s="6">
        <f>167.4+48.6</f>
        <v>216</v>
      </c>
      <c r="E28" s="1" t="s">
        <v>30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51">
      <c r="A30" s="8">
        <v>13</v>
      </c>
      <c r="B30" s="1" t="s">
        <v>170</v>
      </c>
      <c r="C30" s="2" t="s">
        <v>171</v>
      </c>
      <c r="D30" s="6">
        <f>56+16+50</f>
        <v>122</v>
      </c>
      <c r="E30" s="1" t="s">
        <v>30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25.5">
      <c r="A32" s="8">
        <v>13</v>
      </c>
      <c r="B32" s="1" t="s">
        <v>170</v>
      </c>
      <c r="C32" s="2" t="s">
        <v>501</v>
      </c>
      <c r="D32" s="6">
        <v>200</v>
      </c>
      <c r="E32" s="1" t="s">
        <v>13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25.5">
      <c r="A34" s="8">
        <v>12</v>
      </c>
      <c r="B34" s="1" t="s">
        <v>493</v>
      </c>
      <c r="C34" s="2" t="s">
        <v>492</v>
      </c>
      <c r="D34" s="6">
        <v>54.6</v>
      </c>
      <c r="E34" s="1" t="s">
        <v>30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76.5">
      <c r="A36" s="8">
        <v>16</v>
      </c>
      <c r="B36" s="1" t="s">
        <v>499</v>
      </c>
      <c r="C36" s="2" t="s">
        <v>500</v>
      </c>
      <c r="D36" s="6">
        <v>35</v>
      </c>
      <c r="E36" s="1" t="s">
        <v>30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63.75">
      <c r="A38" s="8">
        <v>17</v>
      </c>
      <c r="B38" s="1" t="s">
        <v>172</v>
      </c>
      <c r="C38" s="2" t="s">
        <v>498</v>
      </c>
      <c r="D38" s="6">
        <v>182.88</v>
      </c>
      <c r="E38" s="1" t="s">
        <v>30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63.75">
      <c r="A40" s="8">
        <v>18</v>
      </c>
      <c r="B40" s="1" t="s">
        <v>173</v>
      </c>
      <c r="C40" s="2" t="s">
        <v>495</v>
      </c>
      <c r="D40" s="6">
        <v>6.142</v>
      </c>
      <c r="E40" s="1" t="s">
        <v>67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76.5">
      <c r="A42" s="8">
        <v>19</v>
      </c>
      <c r="B42" s="1" t="s">
        <v>174</v>
      </c>
      <c r="C42" s="2" t="s">
        <v>175</v>
      </c>
      <c r="D42" s="6">
        <v>1</v>
      </c>
      <c r="E42" s="1" t="s">
        <v>30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s="9" customFormat="1" ht="12.75">
      <c r="A44" s="7"/>
      <c r="B44" s="3"/>
      <c r="C44" s="3" t="s">
        <v>27</v>
      </c>
      <c r="D44" s="5"/>
      <c r="E44" s="3"/>
      <c r="F44" s="5"/>
      <c r="G44" s="5"/>
      <c r="H44" s="5">
        <f>ROUND(SUM(H2:H43),0)</f>
        <v>0</v>
      </c>
      <c r="I44" s="5">
        <f>ROUND(SUM(I2:I43),0)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17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177</v>
      </c>
      <c r="C2" s="2" t="s">
        <v>178</v>
      </c>
      <c r="D2" s="6">
        <v>97.5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179</v>
      </c>
      <c r="C4" s="2" t="s">
        <v>180</v>
      </c>
      <c r="D4" s="6">
        <v>372.845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181</v>
      </c>
      <c r="C6" s="2" t="s">
        <v>182</v>
      </c>
      <c r="D6" s="6">
        <v>1182.3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51">
      <c r="A8" s="8">
        <v>4</v>
      </c>
      <c r="B8" s="1" t="s">
        <v>183</v>
      </c>
      <c r="C8" s="2" t="s">
        <v>184</v>
      </c>
      <c r="D8" s="6">
        <v>102.6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185</v>
      </c>
      <c r="C10" s="2" t="s">
        <v>186</v>
      </c>
      <c r="D10" s="6">
        <v>1182.28</v>
      </c>
      <c r="E10" s="1" t="s">
        <v>30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89.25">
      <c r="A12" s="8">
        <v>6</v>
      </c>
      <c r="B12" s="1" t="s">
        <v>187</v>
      </c>
      <c r="C12" s="2" t="s">
        <v>188</v>
      </c>
      <c r="D12" s="6">
        <v>372.845</v>
      </c>
      <c r="E12" s="1" t="s">
        <v>30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25.5">
      <c r="C13" s="2" t="s">
        <v>189</v>
      </c>
    </row>
    <row r="15" spans="1:9" ht="38.25">
      <c r="A15" s="8">
        <v>7</v>
      </c>
      <c r="B15" s="1" t="s">
        <v>190</v>
      </c>
      <c r="C15" s="2" t="s">
        <v>191</v>
      </c>
      <c r="D15" s="6">
        <v>1</v>
      </c>
      <c r="E15" s="1" t="s">
        <v>19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s="9" customFormat="1" ht="12.75">
      <c r="A17" s="7"/>
      <c r="B17" s="3"/>
      <c r="C17" s="3" t="s">
        <v>27</v>
      </c>
      <c r="D17" s="5"/>
      <c r="E17" s="3"/>
      <c r="F17" s="5"/>
      <c r="G17" s="5"/>
      <c r="H17" s="5">
        <f>ROUND(SUM(H2:H16),0)</f>
        <v>0</v>
      </c>
      <c r="I17" s="5">
        <f>ROUND(SUM(I2:I16),0)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3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511</v>
      </c>
      <c r="C2" s="2" t="s">
        <v>510</v>
      </c>
      <c r="D2" s="6">
        <f>13+12.6+12.7+9.3</f>
        <v>47.599999999999994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513</v>
      </c>
      <c r="C4" s="2" t="s">
        <v>512</v>
      </c>
      <c r="D4" s="6">
        <v>15.9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102">
      <c r="A6" s="8">
        <v>3</v>
      </c>
      <c r="B6" s="1" t="s">
        <v>505</v>
      </c>
      <c r="C6" s="2" t="s">
        <v>504</v>
      </c>
      <c r="D6" s="6">
        <f>32.9+15</f>
        <v>47.9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507</v>
      </c>
      <c r="C8" s="2" t="s">
        <v>506</v>
      </c>
      <c r="D8" s="6">
        <f>123+63</f>
        <v>186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76.5">
      <c r="A10" s="8">
        <v>5</v>
      </c>
      <c r="B10" s="1" t="s">
        <v>508</v>
      </c>
      <c r="C10" s="2" t="s">
        <v>509</v>
      </c>
      <c r="D10" s="6">
        <v>14.6</v>
      </c>
      <c r="E10" s="1" t="s">
        <v>30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193</v>
      </c>
      <c r="C12" s="2" t="s">
        <v>194</v>
      </c>
      <c r="D12" s="6">
        <v>107</v>
      </c>
      <c r="E12" s="1" t="s">
        <v>30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25.5">
      <c r="A14" s="8">
        <v>7</v>
      </c>
      <c r="B14" s="1" t="s">
        <v>428</v>
      </c>
      <c r="C14" s="2" t="s">
        <v>514</v>
      </c>
      <c r="D14" s="6">
        <v>12.7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s="9" customFormat="1" ht="12.75">
      <c r="A16" s="7"/>
      <c r="B16" s="3"/>
      <c r="C16" s="3" t="s">
        <v>27</v>
      </c>
      <c r="D16" s="5"/>
      <c r="E16" s="3"/>
      <c r="F16" s="5"/>
      <c r="G16" s="5"/>
      <c r="H16" s="5">
        <f>ROUND(SUM(H2:H15),0)</f>
        <v>0</v>
      </c>
      <c r="I16" s="5">
        <f>ROUND(SUM(I2:I15),0)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"/>
  <sheetViews>
    <sheetView tabSelected="1"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196</v>
      </c>
      <c r="C2" s="2" t="s">
        <v>197</v>
      </c>
      <c r="D2" s="6">
        <v>90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198</v>
      </c>
      <c r="C4" s="2" t="s">
        <v>199</v>
      </c>
      <c r="D4" s="6">
        <f>198.5+232.4+166.2</f>
        <v>597.0999999999999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200</v>
      </c>
      <c r="C6" s="2" t="s">
        <v>201</v>
      </c>
      <c r="D6" s="6">
        <f>17.1+24.2+18.2</f>
        <v>59.5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202</v>
      </c>
      <c r="C8" s="2" t="s">
        <v>203</v>
      </c>
      <c r="D8" s="6">
        <v>90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27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52"/>
  <sheetViews>
    <sheetView view="pageLayout" workbookViewId="0" topLeftCell="A36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205</v>
      </c>
      <c r="C2" s="2" t="s">
        <v>206</v>
      </c>
      <c r="D2" s="6">
        <v>12.35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207</v>
      </c>
      <c r="C4" s="2" t="s">
        <v>208</v>
      </c>
      <c r="D4" s="6">
        <v>12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209</v>
      </c>
      <c r="C6" s="2" t="s">
        <v>210</v>
      </c>
      <c r="D6" s="6">
        <v>99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211</v>
      </c>
      <c r="C8" s="2" t="s">
        <v>212</v>
      </c>
      <c r="D8" s="6">
        <v>32.8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213</v>
      </c>
      <c r="C10" s="2" t="s">
        <v>214</v>
      </c>
      <c r="D10" s="6">
        <v>34.95</v>
      </c>
      <c r="E10" s="1" t="s">
        <v>13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215</v>
      </c>
      <c r="C12" s="2" t="s">
        <v>216</v>
      </c>
      <c r="D12" s="6">
        <v>34.2</v>
      </c>
      <c r="E12" s="1" t="s">
        <v>13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89.25">
      <c r="A14" s="8">
        <v>7</v>
      </c>
      <c r="B14" s="1" t="s">
        <v>217</v>
      </c>
      <c r="C14" s="2" t="s">
        <v>218</v>
      </c>
      <c r="D14" s="6">
        <v>72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12.75">
      <c r="C15" s="2" t="s">
        <v>219</v>
      </c>
    </row>
    <row r="16" ht="12.75">
      <c r="A16" s="8">
        <v>8</v>
      </c>
    </row>
    <row r="17" spans="2:9" ht="89.25">
      <c r="B17" s="1" t="s">
        <v>220</v>
      </c>
      <c r="C17" s="2" t="s">
        <v>221</v>
      </c>
      <c r="D17" s="6">
        <v>16.1</v>
      </c>
      <c r="E17" s="1" t="s">
        <v>30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8" spans="1:3" ht="51">
      <c r="A18" s="8">
        <v>9</v>
      </c>
      <c r="C18" s="2" t="s">
        <v>222</v>
      </c>
    </row>
    <row r="20" spans="1:9" ht="89.25">
      <c r="A20" s="8">
        <v>10</v>
      </c>
      <c r="B20" s="1" t="s">
        <v>223</v>
      </c>
      <c r="C20" s="2" t="s">
        <v>224</v>
      </c>
      <c r="D20" s="6">
        <v>136.25</v>
      </c>
      <c r="E20" s="1" t="s">
        <v>30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ht="63.75">
      <c r="C21" s="2" t="s">
        <v>225</v>
      </c>
    </row>
    <row r="22" ht="12.75">
      <c r="A22" s="8">
        <v>11</v>
      </c>
    </row>
    <row r="23" spans="2:9" ht="89.25">
      <c r="B23" s="1" t="s">
        <v>226</v>
      </c>
      <c r="C23" s="2" t="s">
        <v>227</v>
      </c>
      <c r="D23" s="6">
        <v>12</v>
      </c>
      <c r="E23" s="1" t="s">
        <v>30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4" spans="1:3" ht="51">
      <c r="A24" s="8">
        <v>12</v>
      </c>
      <c r="C24" s="2" t="s">
        <v>228</v>
      </c>
    </row>
    <row r="26" spans="1:9" ht="89.25">
      <c r="A26" s="8">
        <v>13</v>
      </c>
      <c r="B26" s="1" t="s">
        <v>229</v>
      </c>
      <c r="C26" s="2" t="s">
        <v>230</v>
      </c>
      <c r="D26" s="6">
        <v>60</v>
      </c>
      <c r="E26" s="1" t="s">
        <v>30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7" ht="51">
      <c r="C27" s="2" t="s">
        <v>231</v>
      </c>
    </row>
    <row r="28" ht="12.75">
      <c r="A28" s="8">
        <v>14</v>
      </c>
    </row>
    <row r="29" spans="2:9" ht="89.25">
      <c r="B29" s="1" t="s">
        <v>232</v>
      </c>
      <c r="C29" s="2" t="s">
        <v>233</v>
      </c>
      <c r="D29" s="6">
        <f>10+34.5</f>
        <v>44.5</v>
      </c>
      <c r="E29" s="1" t="s">
        <v>30</v>
      </c>
      <c r="F29" s="6">
        <v>0</v>
      </c>
      <c r="G29" s="6">
        <v>0</v>
      </c>
      <c r="H29" s="6">
        <f>ROUND(D29*F29,0)</f>
        <v>0</v>
      </c>
      <c r="I29" s="6">
        <f>ROUND(D29*G29,0)</f>
        <v>0</v>
      </c>
    </row>
    <row r="30" spans="1:3" ht="63.75">
      <c r="A30" s="8">
        <v>15</v>
      </c>
      <c r="C30" s="2" t="s">
        <v>234</v>
      </c>
    </row>
    <row r="32" spans="1:9" ht="89.25">
      <c r="A32" s="8">
        <v>16</v>
      </c>
      <c r="B32" s="1" t="s">
        <v>235</v>
      </c>
      <c r="C32" s="2" t="s">
        <v>236</v>
      </c>
      <c r="D32" s="6">
        <v>35.7</v>
      </c>
      <c r="E32" s="1" t="s">
        <v>30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3" ht="76.5">
      <c r="C33" s="2" t="s">
        <v>237</v>
      </c>
    </row>
    <row r="34" ht="12.75">
      <c r="A34" s="8">
        <v>17</v>
      </c>
    </row>
    <row r="35" spans="2:9" ht="89.25">
      <c r="B35" s="1" t="s">
        <v>238</v>
      </c>
      <c r="C35" s="2" t="s">
        <v>239</v>
      </c>
      <c r="D35" s="6">
        <f>111.1+26.8+15.5+2.6+3.4+1.2</f>
        <v>160.6</v>
      </c>
      <c r="E35" s="1" t="s">
        <v>30</v>
      </c>
      <c r="F35" s="6">
        <v>0</v>
      </c>
      <c r="G35" s="6">
        <v>0</v>
      </c>
      <c r="H35" s="6">
        <f>ROUND(D35*F35,0)</f>
        <v>0</v>
      </c>
      <c r="I35" s="6">
        <f>ROUND(D35*G35,0)</f>
        <v>0</v>
      </c>
    </row>
    <row r="36" spans="1:3" ht="63.75">
      <c r="A36" s="8">
        <v>18</v>
      </c>
      <c r="C36" s="2" t="s">
        <v>240</v>
      </c>
    </row>
    <row r="38" spans="1:9" ht="89.25">
      <c r="A38" s="8">
        <v>19</v>
      </c>
      <c r="B38" s="1" t="s">
        <v>241</v>
      </c>
      <c r="C38" s="2" t="s">
        <v>242</v>
      </c>
      <c r="D38" s="6">
        <v>31.3</v>
      </c>
      <c r="E38" s="1" t="s">
        <v>30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39" ht="63.75">
      <c r="C39" s="2" t="s">
        <v>243</v>
      </c>
    </row>
    <row r="40" ht="12.75">
      <c r="A40" s="8">
        <v>20</v>
      </c>
    </row>
    <row r="41" spans="2:9" ht="51">
      <c r="B41" s="1" t="s">
        <v>244</v>
      </c>
      <c r="C41" s="2" t="s">
        <v>245</v>
      </c>
      <c r="D41" s="6">
        <f>16.5+88.5</f>
        <v>105</v>
      </c>
      <c r="E41" s="1" t="s">
        <v>30</v>
      </c>
      <c r="F41" s="6">
        <v>0</v>
      </c>
      <c r="G41" s="6">
        <v>0</v>
      </c>
      <c r="H41" s="6">
        <f>ROUND(D41*F41,0)</f>
        <v>0</v>
      </c>
      <c r="I41" s="6">
        <f>ROUND(D41*G41,0)</f>
        <v>0</v>
      </c>
    </row>
    <row r="42" ht="12.75">
      <c r="A42" s="8">
        <v>21</v>
      </c>
    </row>
    <row r="43" spans="2:9" ht="51">
      <c r="B43" s="1" t="s">
        <v>246</v>
      </c>
      <c r="C43" s="2" t="s">
        <v>247</v>
      </c>
      <c r="D43" s="6">
        <v>105</v>
      </c>
      <c r="E43" s="1" t="s">
        <v>30</v>
      </c>
      <c r="F43" s="6">
        <v>0</v>
      </c>
      <c r="G43" s="6">
        <v>0</v>
      </c>
      <c r="H43" s="6">
        <f>ROUND(D43*F43,0)</f>
        <v>0</v>
      </c>
      <c r="I43" s="6">
        <f>ROUND(D43*G43,0)</f>
        <v>0</v>
      </c>
    </row>
    <row r="44" ht="12.75">
      <c r="A44" s="8">
        <v>22</v>
      </c>
    </row>
    <row r="45" spans="2:9" ht="25.5">
      <c r="B45" s="1" t="s">
        <v>248</v>
      </c>
      <c r="C45" s="2" t="s">
        <v>249</v>
      </c>
      <c r="D45" s="6">
        <v>51.8</v>
      </c>
      <c r="E45" s="1" t="s">
        <v>13</v>
      </c>
      <c r="F45" s="6">
        <v>0</v>
      </c>
      <c r="G45" s="6">
        <v>0</v>
      </c>
      <c r="H45" s="6">
        <f>ROUND(D45*F45,0)</f>
        <v>0</v>
      </c>
      <c r="I45" s="6">
        <f>ROUND(D45*G45,0)</f>
        <v>0</v>
      </c>
    </row>
    <row r="46" ht="12.75">
      <c r="A46" s="8">
        <v>23</v>
      </c>
    </row>
    <row r="47" spans="2:9" ht="89.25">
      <c r="B47" s="1" t="s">
        <v>250</v>
      </c>
      <c r="C47" s="2" t="s">
        <v>251</v>
      </c>
      <c r="D47" s="6">
        <v>7.5</v>
      </c>
      <c r="E47" s="1" t="s">
        <v>13</v>
      </c>
      <c r="F47" s="6">
        <v>0</v>
      </c>
      <c r="G47" s="6">
        <v>0</v>
      </c>
      <c r="H47" s="6">
        <f>ROUND(D47*F47,0)</f>
        <v>0</v>
      </c>
      <c r="I47" s="6">
        <f>ROUND(D47*G47,0)</f>
        <v>0</v>
      </c>
    </row>
    <row r="48" spans="1:3" ht="12.75">
      <c r="A48" s="8">
        <v>24</v>
      </c>
      <c r="C48" s="2" t="s">
        <v>252</v>
      </c>
    </row>
    <row r="50" spans="1:9" ht="63.75">
      <c r="A50" s="8">
        <v>25</v>
      </c>
      <c r="B50" s="1" t="s">
        <v>253</v>
      </c>
      <c r="C50" s="2" t="s">
        <v>254</v>
      </c>
      <c r="D50" s="6">
        <v>0</v>
      </c>
      <c r="E50" s="1" t="s">
        <v>19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s="9" customFormat="1" ht="12.75">
      <c r="A52" s="7"/>
      <c r="B52" s="3"/>
      <c r="C52" s="3" t="s">
        <v>27</v>
      </c>
      <c r="D52" s="5"/>
      <c r="E52" s="3"/>
      <c r="F52" s="5"/>
      <c r="G52" s="5"/>
      <c r="H52" s="5">
        <f>ROUND(SUM(H2:H51),0)</f>
        <v>0</v>
      </c>
      <c r="I52" s="5">
        <f>ROUND(SUM(I2:I51),0)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19"/>
  <sheetViews>
    <sheetView view="pageLayout" workbookViewId="0" topLeftCell="A4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256</v>
      </c>
      <c r="C2" s="2" t="s">
        <v>257</v>
      </c>
      <c r="D2" s="6">
        <v>17.26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92.25">
      <c r="A4" s="8">
        <v>2</v>
      </c>
      <c r="B4" s="1" t="s">
        <v>258</v>
      </c>
      <c r="C4" s="2" t="s">
        <v>270</v>
      </c>
      <c r="D4" s="6">
        <v>16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5" ht="12.75">
      <c r="C5" s="2" t="s">
        <v>259</v>
      </c>
    </row>
    <row r="7" spans="1:9" ht="38.25">
      <c r="A7" s="8">
        <v>3</v>
      </c>
      <c r="B7" s="1" t="s">
        <v>260</v>
      </c>
      <c r="C7" s="2" t="s">
        <v>261</v>
      </c>
      <c r="D7" s="6">
        <v>33.260000000000005</v>
      </c>
      <c r="E7" s="1" t="s">
        <v>30</v>
      </c>
      <c r="F7" s="6">
        <v>0</v>
      </c>
      <c r="G7" s="6">
        <v>0</v>
      </c>
      <c r="H7" s="6">
        <f>ROUND(D7*F7,0)</f>
        <v>0</v>
      </c>
      <c r="I7" s="6">
        <f>ROUND(D7*G7,0)</f>
        <v>0</v>
      </c>
    </row>
    <row r="9" spans="1:9" ht="38.25">
      <c r="A9" s="8">
        <v>4</v>
      </c>
      <c r="B9" s="1" t="s">
        <v>262</v>
      </c>
      <c r="C9" s="2" t="s">
        <v>263</v>
      </c>
      <c r="D9" s="6">
        <v>1</v>
      </c>
      <c r="E9" s="1" t="s">
        <v>16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76.5">
      <c r="A11" s="8">
        <v>5</v>
      </c>
      <c r="B11" s="1" t="s">
        <v>264</v>
      </c>
      <c r="C11" s="2" t="s">
        <v>265</v>
      </c>
      <c r="D11" s="6">
        <v>190.4</v>
      </c>
      <c r="E11" s="1" t="s">
        <v>13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63.75">
      <c r="A13" s="8">
        <v>6</v>
      </c>
      <c r="B13" s="1" t="s">
        <v>266</v>
      </c>
      <c r="C13" s="2" t="s">
        <v>267</v>
      </c>
      <c r="D13" s="6">
        <v>73.7</v>
      </c>
      <c r="E13" s="1" t="s">
        <v>13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ht="76.5">
      <c r="A15" s="8">
        <v>7</v>
      </c>
      <c r="B15" s="1" t="s">
        <v>516</v>
      </c>
      <c r="C15" s="2" t="s">
        <v>515</v>
      </c>
      <c r="D15" s="6">
        <f>2*8.9+2*11.6+2*11</f>
        <v>63</v>
      </c>
      <c r="E15" s="1" t="s">
        <v>13</v>
      </c>
      <c r="F15" s="6">
        <v>0</v>
      </c>
      <c r="G15" s="6">
        <v>0</v>
      </c>
      <c r="H15" s="6">
        <f>ROUND(D15*F15,0)</f>
        <v>0</v>
      </c>
      <c r="I15" s="6">
        <f>ROUND(D15*G15,0)</f>
        <v>0</v>
      </c>
    </row>
    <row r="17" spans="1:9" ht="63.75">
      <c r="A17" s="8">
        <v>7</v>
      </c>
      <c r="B17" s="1" t="s">
        <v>268</v>
      </c>
      <c r="C17" s="2" t="s">
        <v>269</v>
      </c>
      <c r="D17" s="6">
        <v>67.5</v>
      </c>
      <c r="E17" s="1" t="s">
        <v>13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s="9" customFormat="1" ht="12.75">
      <c r="A19" s="7"/>
      <c r="B19" s="3"/>
      <c r="C19" s="3" t="s">
        <v>27</v>
      </c>
      <c r="D19" s="5"/>
      <c r="E19" s="3"/>
      <c r="F19" s="5"/>
      <c r="G19" s="5"/>
      <c r="H19" s="5">
        <f>ROUND(SUM(H2:H18),0)</f>
        <v>0</v>
      </c>
      <c r="I19" s="5">
        <f>ROUND(SUM(I2:I18),0)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I88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467</v>
      </c>
      <c r="C2" s="2" t="s">
        <v>438</v>
      </c>
      <c r="D2" s="6">
        <v>2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467</v>
      </c>
      <c r="C4" s="2" t="s">
        <v>439</v>
      </c>
      <c r="D4" s="6">
        <v>1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467</v>
      </c>
      <c r="C6" s="2" t="s">
        <v>440</v>
      </c>
      <c r="D6" s="6">
        <v>1</v>
      </c>
      <c r="E6" s="1" t="s">
        <v>16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467</v>
      </c>
      <c r="C8" s="2" t="s">
        <v>441</v>
      </c>
      <c r="D8" s="6">
        <v>1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467</v>
      </c>
      <c r="C10" s="2" t="s">
        <v>442</v>
      </c>
      <c r="D10" s="6">
        <v>2</v>
      </c>
      <c r="E10" s="1" t="s">
        <v>16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467</v>
      </c>
      <c r="C12" s="2" t="s">
        <v>443</v>
      </c>
      <c r="D12" s="6">
        <v>1</v>
      </c>
      <c r="E12" s="1" t="s">
        <v>16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467</v>
      </c>
      <c r="C14" s="2" t="s">
        <v>444</v>
      </c>
      <c r="D14" s="6">
        <v>1</v>
      </c>
      <c r="E14" s="1" t="s">
        <v>16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468</v>
      </c>
      <c r="C16" s="2" t="s">
        <v>445</v>
      </c>
      <c r="D16" s="6">
        <v>2</v>
      </c>
      <c r="E16" s="1" t="s">
        <v>16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468</v>
      </c>
      <c r="C18" s="2" t="s">
        <v>446</v>
      </c>
      <c r="D18" s="6">
        <v>4</v>
      </c>
      <c r="E18" s="1" t="s">
        <v>16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38.25">
      <c r="A20" s="8">
        <v>10</v>
      </c>
      <c r="B20" s="1" t="s">
        <v>468</v>
      </c>
      <c r="C20" s="2" t="s">
        <v>447</v>
      </c>
      <c r="D20" s="6">
        <v>1</v>
      </c>
      <c r="E20" s="1" t="s">
        <v>16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468</v>
      </c>
      <c r="C22" s="2" t="s">
        <v>448</v>
      </c>
      <c r="D22" s="6">
        <v>1</v>
      </c>
      <c r="E22" s="1" t="s">
        <v>16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1" t="s">
        <v>468</v>
      </c>
      <c r="C24" s="2" t="s">
        <v>449</v>
      </c>
      <c r="D24" s="6">
        <v>2</v>
      </c>
      <c r="E24" s="1" t="s">
        <v>16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38.25">
      <c r="A26" s="8">
        <v>13</v>
      </c>
      <c r="B26" s="1" t="s">
        <v>468</v>
      </c>
      <c r="C26" s="2" t="s">
        <v>450</v>
      </c>
      <c r="D26" s="6">
        <v>1</v>
      </c>
      <c r="E26" s="1" t="s">
        <v>16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38.25">
      <c r="A28" s="8">
        <v>14</v>
      </c>
      <c r="B28" s="1" t="s">
        <v>468</v>
      </c>
      <c r="C28" s="2" t="s">
        <v>451</v>
      </c>
      <c r="D28" s="6">
        <v>4</v>
      </c>
      <c r="E28" s="1" t="s">
        <v>16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38.25">
      <c r="A30" s="8">
        <v>15</v>
      </c>
      <c r="B30" s="1" t="s">
        <v>468</v>
      </c>
      <c r="C30" s="2" t="s">
        <v>452</v>
      </c>
      <c r="D30" s="6">
        <v>2</v>
      </c>
      <c r="E30" s="1" t="s">
        <v>16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38.25">
      <c r="A32" s="8">
        <v>16</v>
      </c>
      <c r="B32" s="1" t="s">
        <v>468</v>
      </c>
      <c r="C32" s="2" t="s">
        <v>453</v>
      </c>
      <c r="D32" s="6">
        <v>2</v>
      </c>
      <c r="E32" s="1" t="s">
        <v>16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38.25">
      <c r="A34" s="8">
        <v>17</v>
      </c>
      <c r="B34" s="1" t="s">
        <v>468</v>
      </c>
      <c r="C34" s="2" t="s">
        <v>454</v>
      </c>
      <c r="D34" s="6">
        <v>1</v>
      </c>
      <c r="E34" s="1" t="s">
        <v>16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38.25">
      <c r="A36" s="8">
        <v>18</v>
      </c>
      <c r="B36" s="1" t="s">
        <v>468</v>
      </c>
      <c r="C36" s="2" t="s">
        <v>455</v>
      </c>
      <c r="D36" s="6">
        <v>1</v>
      </c>
      <c r="E36" s="1" t="s">
        <v>16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38.25">
      <c r="A38" s="8">
        <v>19</v>
      </c>
      <c r="B38" s="1" t="s">
        <v>468</v>
      </c>
      <c r="C38" s="2" t="s">
        <v>456</v>
      </c>
      <c r="D38" s="6">
        <v>1</v>
      </c>
      <c r="E38" s="1" t="s">
        <v>16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38.25">
      <c r="A40" s="8">
        <v>20</v>
      </c>
      <c r="B40" s="1" t="s">
        <v>468</v>
      </c>
      <c r="C40" s="2" t="s">
        <v>457</v>
      </c>
      <c r="D40" s="6">
        <v>1</v>
      </c>
      <c r="E40" s="1" t="s">
        <v>16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38.25">
      <c r="A42" s="8">
        <v>21</v>
      </c>
      <c r="B42" s="1" t="s">
        <v>468</v>
      </c>
      <c r="C42" s="2" t="s">
        <v>458</v>
      </c>
      <c r="D42" s="6">
        <v>1</v>
      </c>
      <c r="E42" s="1" t="s">
        <v>16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38.25">
      <c r="A44" s="8">
        <v>22</v>
      </c>
      <c r="B44" s="1" t="s">
        <v>468</v>
      </c>
      <c r="C44" s="2" t="s">
        <v>459</v>
      </c>
      <c r="D44" s="6">
        <v>1</v>
      </c>
      <c r="E44" s="1" t="s">
        <v>16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38.25">
      <c r="A46" s="8">
        <v>23</v>
      </c>
      <c r="B46" s="1" t="s">
        <v>468</v>
      </c>
      <c r="C46" s="2" t="s">
        <v>460</v>
      </c>
      <c r="D46" s="6">
        <v>1</v>
      </c>
      <c r="E46" s="1" t="s">
        <v>16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38.25">
      <c r="A48" s="8">
        <v>24</v>
      </c>
      <c r="B48" s="1" t="s">
        <v>468</v>
      </c>
      <c r="C48" s="2" t="s">
        <v>461</v>
      </c>
      <c r="D48" s="6">
        <v>1</v>
      </c>
      <c r="E48" s="1" t="s">
        <v>16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50" spans="1:9" ht="38.25">
      <c r="A50" s="8">
        <v>25</v>
      </c>
      <c r="B50" s="1" t="s">
        <v>468</v>
      </c>
      <c r="C50" s="2" t="s">
        <v>462</v>
      </c>
      <c r="D50" s="6">
        <v>3</v>
      </c>
      <c r="E50" s="1" t="s">
        <v>16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ht="38.25">
      <c r="A52" s="8">
        <v>26</v>
      </c>
      <c r="B52" s="1" t="s">
        <v>468</v>
      </c>
      <c r="C52" s="2" t="s">
        <v>469</v>
      </c>
      <c r="D52" s="6">
        <v>1</v>
      </c>
      <c r="E52" s="1" t="s">
        <v>16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4" spans="1:9" ht="38.25">
      <c r="A54" s="8">
        <v>27</v>
      </c>
      <c r="B54" s="1" t="s">
        <v>468</v>
      </c>
      <c r="C54" s="2" t="s">
        <v>471</v>
      </c>
      <c r="D54" s="6">
        <v>1</v>
      </c>
      <c r="E54" s="1" t="s">
        <v>16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6" spans="1:9" ht="38.25">
      <c r="A56" s="8">
        <v>28</v>
      </c>
      <c r="B56" s="1" t="s">
        <v>468</v>
      </c>
      <c r="C56" s="2" t="s">
        <v>470</v>
      </c>
      <c r="D56" s="6">
        <v>2</v>
      </c>
      <c r="E56" s="1" t="s">
        <v>16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8" spans="1:9" ht="38.25">
      <c r="A58" s="8">
        <v>29</v>
      </c>
      <c r="B58" s="1" t="s">
        <v>468</v>
      </c>
      <c r="C58" s="2" t="s">
        <v>472</v>
      </c>
      <c r="D58" s="6">
        <v>2</v>
      </c>
      <c r="E58" s="1" t="s">
        <v>16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60" spans="1:9" ht="38.25">
      <c r="A60" s="8">
        <v>30</v>
      </c>
      <c r="B60" s="1" t="s">
        <v>468</v>
      </c>
      <c r="C60" s="2" t="s">
        <v>473</v>
      </c>
      <c r="D60" s="6">
        <v>1</v>
      </c>
      <c r="E60" s="1" t="s">
        <v>16</v>
      </c>
      <c r="F60" s="6">
        <v>0</v>
      </c>
      <c r="G60" s="6">
        <v>0</v>
      </c>
      <c r="H60" s="6">
        <f>ROUND(D60*F60,0)</f>
        <v>0</v>
      </c>
      <c r="I60" s="6">
        <f>ROUND(D60*G60,0)</f>
        <v>0</v>
      </c>
    </row>
    <row r="62" spans="1:9" ht="38.25">
      <c r="A62" s="8">
        <v>31</v>
      </c>
      <c r="B62" s="1" t="s">
        <v>468</v>
      </c>
      <c r="C62" s="2" t="s">
        <v>474</v>
      </c>
      <c r="D62" s="6">
        <v>1</v>
      </c>
      <c r="E62" s="1" t="s">
        <v>16</v>
      </c>
      <c r="F62" s="6">
        <v>0</v>
      </c>
      <c r="G62" s="6">
        <v>0</v>
      </c>
      <c r="H62" s="6">
        <f>ROUND(D62*F62,0)</f>
        <v>0</v>
      </c>
      <c r="I62" s="6">
        <f>ROUND(D62*G62,0)</f>
        <v>0</v>
      </c>
    </row>
    <row r="64" spans="1:9" ht="38.25">
      <c r="A64" s="8">
        <v>32</v>
      </c>
      <c r="B64" s="1" t="s">
        <v>468</v>
      </c>
      <c r="C64" s="2" t="s">
        <v>475</v>
      </c>
      <c r="D64" s="6">
        <v>1</v>
      </c>
      <c r="E64" s="1" t="s">
        <v>16</v>
      </c>
      <c r="F64" s="6">
        <v>0</v>
      </c>
      <c r="G64" s="6">
        <v>0</v>
      </c>
      <c r="H64" s="6">
        <f>ROUND(D64*F64,0)</f>
        <v>0</v>
      </c>
      <c r="I64" s="6">
        <f>ROUND(D64*G64,0)</f>
        <v>0</v>
      </c>
    </row>
    <row r="66" spans="1:9" ht="51">
      <c r="A66" s="8">
        <v>33</v>
      </c>
      <c r="B66" s="1" t="s">
        <v>476</v>
      </c>
      <c r="C66" s="2" t="s">
        <v>477</v>
      </c>
      <c r="D66" s="6">
        <v>1</v>
      </c>
      <c r="E66" s="1" t="s">
        <v>16</v>
      </c>
      <c r="F66" s="6">
        <v>0</v>
      </c>
      <c r="G66" s="6">
        <v>0</v>
      </c>
      <c r="H66" s="6">
        <f>ROUND(D66*F66,0)</f>
        <v>0</v>
      </c>
      <c r="I66" s="6">
        <f>ROUND(D66*G66,0)</f>
        <v>0</v>
      </c>
    </row>
    <row r="68" spans="1:9" ht="38.25">
      <c r="A68" s="8">
        <v>34</v>
      </c>
      <c r="B68" s="1" t="s">
        <v>476</v>
      </c>
      <c r="C68" s="2" t="s">
        <v>478</v>
      </c>
      <c r="D68" s="6">
        <v>2</v>
      </c>
      <c r="E68" s="1" t="s">
        <v>16</v>
      </c>
      <c r="F68" s="6">
        <v>0</v>
      </c>
      <c r="G68" s="6">
        <v>0</v>
      </c>
      <c r="H68" s="6">
        <f>ROUND(D68*F68,0)</f>
        <v>0</v>
      </c>
      <c r="I68" s="6">
        <f>ROUND(D68*G68,0)</f>
        <v>0</v>
      </c>
    </row>
    <row r="70" spans="1:9" ht="89.25">
      <c r="A70" s="8">
        <v>35</v>
      </c>
      <c r="B70" s="1" t="s">
        <v>272</v>
      </c>
      <c r="C70" s="2" t="s">
        <v>273</v>
      </c>
      <c r="D70" s="6">
        <v>1</v>
      </c>
      <c r="E70" s="1" t="s">
        <v>16</v>
      </c>
      <c r="F70" s="6">
        <v>0</v>
      </c>
      <c r="G70" s="6">
        <v>0</v>
      </c>
      <c r="H70" s="6">
        <f>ROUND(D70*F70,0)</f>
        <v>0</v>
      </c>
      <c r="I70" s="6">
        <f>ROUND(D70*G70,0)</f>
        <v>0</v>
      </c>
    </row>
    <row r="71" ht="79.5">
      <c r="C71" s="2" t="s">
        <v>285</v>
      </c>
    </row>
    <row r="72" ht="12.75">
      <c r="A72" s="8">
        <v>36</v>
      </c>
    </row>
    <row r="73" spans="2:9" ht="89.25">
      <c r="B73" s="1" t="s">
        <v>274</v>
      </c>
      <c r="C73" s="2" t="s">
        <v>275</v>
      </c>
      <c r="D73" s="6">
        <v>4</v>
      </c>
      <c r="E73" s="1" t="s">
        <v>16</v>
      </c>
      <c r="F73" s="6">
        <v>0</v>
      </c>
      <c r="G73" s="6">
        <v>0</v>
      </c>
      <c r="H73" s="6">
        <f>ROUND(D73*F73,0)</f>
        <v>0</v>
      </c>
      <c r="I73" s="6">
        <f>ROUND(D73*G73,0)</f>
        <v>0</v>
      </c>
    </row>
    <row r="74" spans="1:3" ht="76.5">
      <c r="A74" s="8">
        <v>37</v>
      </c>
      <c r="C74" s="2" t="s">
        <v>466</v>
      </c>
    </row>
    <row r="76" spans="1:9" ht="38.25">
      <c r="A76" s="8">
        <v>38</v>
      </c>
      <c r="B76" s="1" t="s">
        <v>276</v>
      </c>
      <c r="C76" s="2" t="s">
        <v>277</v>
      </c>
      <c r="D76" s="6">
        <v>1</v>
      </c>
      <c r="E76" s="1" t="s">
        <v>19</v>
      </c>
      <c r="F76" s="6">
        <v>0</v>
      </c>
      <c r="G76" s="6">
        <v>0</v>
      </c>
      <c r="H76" s="6">
        <f>ROUND(D76*F76,0)</f>
        <v>0</v>
      </c>
      <c r="I76" s="6">
        <f>ROUND(D76*G76,0)</f>
        <v>0</v>
      </c>
    </row>
    <row r="78" spans="1:9" ht="25.5">
      <c r="A78" s="8">
        <v>39</v>
      </c>
      <c r="B78" s="1" t="s">
        <v>278</v>
      </c>
      <c r="C78" s="2" t="s">
        <v>279</v>
      </c>
      <c r="D78" s="6">
        <v>1</v>
      </c>
      <c r="E78" s="1" t="s">
        <v>19</v>
      </c>
      <c r="F78" s="6">
        <v>0</v>
      </c>
      <c r="G78" s="6">
        <v>0</v>
      </c>
      <c r="H78" s="6">
        <f>ROUND(D78*F78,0)</f>
        <v>0</v>
      </c>
      <c r="I78" s="6">
        <f>ROUND(D78*G78,0)</f>
        <v>0</v>
      </c>
    </row>
    <row r="80" spans="1:9" ht="89.25">
      <c r="A80" s="8">
        <v>40</v>
      </c>
      <c r="B80" s="1" t="s">
        <v>280</v>
      </c>
      <c r="C80" s="2" t="s">
        <v>281</v>
      </c>
      <c r="D80" s="6">
        <v>1</v>
      </c>
      <c r="E80" s="1" t="s">
        <v>16</v>
      </c>
      <c r="F80" s="6">
        <v>0</v>
      </c>
      <c r="G80" s="6">
        <v>0</v>
      </c>
      <c r="H80" s="6">
        <f>ROUND(D80*F80,0)</f>
        <v>0</v>
      </c>
      <c r="I80" s="6">
        <f>ROUND(D80*G80,0)</f>
        <v>0</v>
      </c>
    </row>
    <row r="81" ht="25.5">
      <c r="C81" s="2" t="s">
        <v>465</v>
      </c>
    </row>
    <row r="82" ht="12.75">
      <c r="A82" s="8">
        <v>41</v>
      </c>
    </row>
    <row r="83" spans="2:9" ht="89.25">
      <c r="B83" s="1" t="s">
        <v>282</v>
      </c>
      <c r="C83" s="2" t="s">
        <v>463</v>
      </c>
      <c r="D83" s="6">
        <v>1</v>
      </c>
      <c r="E83" s="1" t="s">
        <v>16</v>
      </c>
      <c r="F83" s="6">
        <v>0</v>
      </c>
      <c r="G83" s="6">
        <v>0</v>
      </c>
      <c r="H83" s="6">
        <f>ROUND(D83*F83,0)</f>
        <v>0</v>
      </c>
      <c r="I83" s="6">
        <f>ROUND(D83*G83,0)</f>
        <v>0</v>
      </c>
    </row>
    <row r="84" spans="1:3" ht="25.5">
      <c r="A84" s="8">
        <v>42</v>
      </c>
      <c r="C84" s="2" t="s">
        <v>464</v>
      </c>
    </row>
    <row r="86" spans="1:9" ht="89.25">
      <c r="A86" s="8">
        <v>43</v>
      </c>
      <c r="B86" s="1" t="s">
        <v>283</v>
      </c>
      <c r="C86" s="2" t="s">
        <v>284</v>
      </c>
      <c r="D86" s="6">
        <v>3</v>
      </c>
      <c r="E86" s="1" t="s">
        <v>16</v>
      </c>
      <c r="F86" s="6">
        <v>0</v>
      </c>
      <c r="G86" s="6">
        <v>0</v>
      </c>
      <c r="H86" s="6">
        <f>ROUND(D86*F86,0)</f>
        <v>0</v>
      </c>
      <c r="I86" s="6">
        <f>ROUND(D86*G86,0)</f>
        <v>0</v>
      </c>
    </row>
    <row r="88" spans="1:9" s="9" customFormat="1" ht="12.75">
      <c r="A88" s="7"/>
      <c r="B88" s="3"/>
      <c r="C88" s="3" t="s">
        <v>27</v>
      </c>
      <c r="D88" s="5"/>
      <c r="E88" s="3"/>
      <c r="F88" s="5"/>
      <c r="G88" s="5"/>
      <c r="H88" s="5">
        <f>ROUND(SUM(H2:H87),0)</f>
        <v>0</v>
      </c>
      <c r="I88" s="5">
        <f>ROUND(SUM(I2:I87),0)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view="pageLayout" workbookViewId="0" topLeftCell="A4">
      <selection activeCell="B27" sqref="B27"/>
    </sheetView>
  </sheetViews>
  <sheetFormatPr defaultColWidth="9.140625" defaultRowHeight="15"/>
  <cols>
    <col min="1" max="1" width="40.14062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431</v>
      </c>
      <c r="B2" s="11">
        <f>+Akadálymentesítés!H4</f>
        <v>0</v>
      </c>
      <c r="C2" s="11">
        <f>+Akadálymentesítés!I4</f>
        <v>0</v>
      </c>
    </row>
    <row r="3" spans="1:3" ht="15.75">
      <c r="A3" s="11" t="s">
        <v>28</v>
      </c>
      <c r="B3" s="11">
        <f>'Felvonulási létesítmények'!H15</f>
        <v>0</v>
      </c>
      <c r="C3" s="11">
        <f>'Felvonulási létesítmények'!I15</f>
        <v>0</v>
      </c>
    </row>
    <row r="4" spans="1:3" ht="15.75">
      <c r="A4" s="11" t="s">
        <v>56</v>
      </c>
      <c r="B4" s="11">
        <f>'Zsaluzás és állványozás'!H29</f>
        <v>0</v>
      </c>
      <c r="C4" s="11">
        <f>'Zsaluzás és állványozás'!I29</f>
        <v>0</v>
      </c>
    </row>
    <row r="5" spans="1:3" ht="15.75">
      <c r="A5" s="11" t="s">
        <v>65</v>
      </c>
      <c r="B5" s="11">
        <f>Költségtérítések!H10</f>
        <v>0</v>
      </c>
      <c r="C5" s="11">
        <f>Költségtérítések!I10</f>
        <v>0</v>
      </c>
    </row>
    <row r="6" spans="1:3" ht="15.75">
      <c r="A6" s="11" t="s">
        <v>95</v>
      </c>
      <c r="B6" s="11">
        <f>'Irtás, föld- és sziklamunka'!H30</f>
        <v>0</v>
      </c>
      <c r="C6" s="11">
        <f>'Irtás, föld- és sziklamunka'!I30</f>
        <v>0</v>
      </c>
    </row>
    <row r="7" spans="1:3" ht="15.75">
      <c r="A7" s="11" t="s">
        <v>97</v>
      </c>
      <c r="B7" s="11">
        <f>Síkalapozás!H4</f>
        <v>0</v>
      </c>
      <c r="C7" s="11">
        <f>Síkalapozás!I4</f>
        <v>0</v>
      </c>
    </row>
    <row r="8" spans="1:3" ht="15.75">
      <c r="A8" s="11" t="s">
        <v>117</v>
      </c>
      <c r="B8" s="11">
        <f>'Helyszíni beton és vasbeton mun'!H31</f>
        <v>0</v>
      </c>
      <c r="C8" s="11">
        <f>'Helyszíni beton és vasbeton mun'!I31</f>
        <v>0</v>
      </c>
    </row>
    <row r="9" spans="1:3" ht="31.5">
      <c r="A9" s="11" t="s">
        <v>129</v>
      </c>
      <c r="B9" s="11">
        <f>'Előregyártott épületszerkezeti '!H17</f>
        <v>0</v>
      </c>
      <c r="C9" s="11">
        <f>'Előregyártott épületszerkezeti '!I17</f>
        <v>0</v>
      </c>
    </row>
    <row r="10" spans="1:3" ht="15.75">
      <c r="A10" s="11" t="s">
        <v>147</v>
      </c>
      <c r="B10" s="11">
        <f>'Falazás és egyéb kőművesmunka'!H22</f>
        <v>0</v>
      </c>
      <c r="C10" s="11">
        <f>'Falazás és egyéb kőművesmunka'!I22</f>
        <v>0</v>
      </c>
    </row>
    <row r="11" spans="1:3" ht="15.75">
      <c r="A11" s="11" t="s">
        <v>150</v>
      </c>
      <c r="B11" s="11">
        <f>'Fém- és könnyű épületszerkezet '!H7</f>
        <v>0</v>
      </c>
      <c r="C11" s="11">
        <f>'Fém- és könnyű épületszerkezet '!I7</f>
        <v>0</v>
      </c>
    </row>
    <row r="12" spans="1:3" ht="15.75">
      <c r="A12" s="11" t="s">
        <v>176</v>
      </c>
      <c r="B12" s="11">
        <f>Ácsmunka!H44</f>
        <v>0</v>
      </c>
      <c r="C12" s="11">
        <f>Ácsmunka!I44</f>
        <v>0</v>
      </c>
    </row>
    <row r="13" spans="1:3" ht="15.75">
      <c r="A13" s="11" t="s">
        <v>192</v>
      </c>
      <c r="B13" s="11">
        <f>'Vakolás és rabicolás'!H17</f>
        <v>0</v>
      </c>
      <c r="C13" s="11">
        <f>'Vakolás és rabicolás'!I17</f>
        <v>0</v>
      </c>
    </row>
    <row r="14" spans="1:3" ht="15.75">
      <c r="A14" s="11" t="s">
        <v>195</v>
      </c>
      <c r="B14" s="11">
        <f>Szárazépítés!H16</f>
        <v>0</v>
      </c>
      <c r="C14" s="11">
        <f>Szárazépítés!I16</f>
        <v>0</v>
      </c>
    </row>
    <row r="15" spans="1:3" ht="15.75">
      <c r="A15" s="11" t="s">
        <v>204</v>
      </c>
      <c r="B15" s="11">
        <f>Tetőfedés!H10</f>
        <v>0</v>
      </c>
      <c r="C15" s="11">
        <f>Tetőfedés!I10</f>
        <v>0</v>
      </c>
    </row>
    <row r="16" spans="1:3" ht="31.5">
      <c r="A16" s="11" t="s">
        <v>255</v>
      </c>
      <c r="B16" s="11">
        <f>'Hideg- és melegburkolatok készí'!H52</f>
        <v>0</v>
      </c>
      <c r="C16" s="11">
        <f>'Hideg- és melegburkolatok készí'!I52</f>
        <v>0</v>
      </c>
    </row>
    <row r="17" spans="1:3" ht="15.75">
      <c r="A17" s="11" t="s">
        <v>271</v>
      </c>
      <c r="B17" s="11">
        <f>Bádogozás!H19</f>
        <v>0</v>
      </c>
      <c r="C17" s="11">
        <f>Bádogozás!I19</f>
        <v>0</v>
      </c>
    </row>
    <row r="18" spans="1:3" ht="15.75">
      <c r="A18" s="11" t="s">
        <v>286</v>
      </c>
      <c r="B18" s="11">
        <f>'Fa- és műanyag szerkezet elhely'!H88</f>
        <v>0</v>
      </c>
      <c r="C18" s="11">
        <f>'Fa- és műanyag szerkezet elhely'!I88</f>
        <v>0</v>
      </c>
    </row>
    <row r="19" spans="1:3" ht="31.5">
      <c r="A19" s="11" t="s">
        <v>293</v>
      </c>
      <c r="B19" s="11">
        <f>'Fém nyílászáró és épületlakatos'!H20</f>
        <v>0</v>
      </c>
      <c r="C19" s="11">
        <f>'Fém nyílászáró és épületlakatos'!I20</f>
        <v>0</v>
      </c>
    </row>
    <row r="20" spans="1:3" ht="15.75">
      <c r="A20" s="11" t="s">
        <v>295</v>
      </c>
      <c r="B20" s="11">
        <f>Üvegezés!H4</f>
        <v>0</v>
      </c>
      <c r="C20" s="11">
        <f>Üvegezés!I4</f>
        <v>0</v>
      </c>
    </row>
    <row r="21" spans="1:3" ht="15.75">
      <c r="A21" s="11" t="s">
        <v>315</v>
      </c>
      <c r="B21" s="11">
        <f>Felületképzés!H22</f>
        <v>0</v>
      </c>
      <c r="C21" s="11">
        <f>Felületképzés!I22</f>
        <v>0</v>
      </c>
    </row>
    <row r="22" spans="1:3" ht="15.75">
      <c r="A22" s="11" t="s">
        <v>377</v>
      </c>
      <c r="B22" s="11">
        <f>Szigetelés!H75</f>
        <v>0</v>
      </c>
      <c r="C22" s="11">
        <f>Szigetelés!I75</f>
        <v>0</v>
      </c>
    </row>
    <row r="23" spans="1:3" ht="31.5">
      <c r="A23" s="11" t="s">
        <v>382</v>
      </c>
      <c r="B23" s="11">
        <f>'Útburkolatalap és makadámburkol'!H8</f>
        <v>0</v>
      </c>
      <c r="C23" s="11">
        <f>'Útburkolatalap és makadámburkol'!I8</f>
        <v>0</v>
      </c>
    </row>
    <row r="24" spans="1:3" ht="15.75">
      <c r="A24" s="11" t="s">
        <v>390</v>
      </c>
      <c r="B24" s="11">
        <f>'Kőburkolat készítése'!H15</f>
        <v>0</v>
      </c>
      <c r="C24" s="11">
        <f>'Kőburkolat készítése'!I15</f>
        <v>0</v>
      </c>
    </row>
    <row r="25" spans="1:3" ht="18" customHeight="1">
      <c r="A25" s="11" t="s">
        <v>392</v>
      </c>
      <c r="B25" s="11">
        <f>'Elektromosenergia-ellátás, vill'!H4</f>
        <v>0</v>
      </c>
      <c r="C25" s="11">
        <f>'Elektromosenergia-ellátás, vill'!I4</f>
        <v>0</v>
      </c>
    </row>
    <row r="26" spans="1:3" ht="31.5">
      <c r="A26" s="11" t="s">
        <v>394</v>
      </c>
      <c r="B26" s="11">
        <f>'Épületgépészeti szerelvények és'!H4</f>
        <v>0</v>
      </c>
      <c r="C26" s="11">
        <f>'Épületgépészeti szerelvények és'!I4</f>
        <v>0</v>
      </c>
    </row>
    <row r="27" spans="1:3" s="12" customFormat="1" ht="15.75">
      <c r="A27" s="12" t="s">
        <v>395</v>
      </c>
      <c r="B27" s="12">
        <f>ROUND(SUM(B2:B26),0)</f>
        <v>0</v>
      </c>
      <c r="C27" s="12">
        <f>ROUND(SUM(C2:C26),0)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0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287</v>
      </c>
      <c r="C2" s="2" t="s">
        <v>288</v>
      </c>
      <c r="D2" s="6">
        <v>10</v>
      </c>
      <c r="E2" s="1" t="s">
        <v>16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289</v>
      </c>
      <c r="C4" s="2" t="s">
        <v>290</v>
      </c>
      <c r="D4" s="6">
        <v>124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25.5">
      <c r="A6" s="8">
        <v>3</v>
      </c>
      <c r="B6" s="1" t="s">
        <v>291</v>
      </c>
      <c r="C6" s="2" t="s">
        <v>292</v>
      </c>
      <c r="D6" s="6">
        <v>2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291</v>
      </c>
      <c r="C8" s="2" t="s">
        <v>483</v>
      </c>
      <c r="D8" s="6">
        <v>2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481</v>
      </c>
      <c r="C10" s="2" t="s">
        <v>482</v>
      </c>
      <c r="D10" s="6">
        <v>2</v>
      </c>
      <c r="E10" s="1" t="s">
        <v>16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2.75">
      <c r="A12" s="8">
        <v>6</v>
      </c>
      <c r="B12" s="1" t="s">
        <v>428</v>
      </c>
      <c r="C12" s="2" t="s">
        <v>479</v>
      </c>
      <c r="D12" s="6">
        <v>13</v>
      </c>
      <c r="E12" s="1" t="s">
        <v>16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3" ht="12.75">
      <c r="C13" s="2"/>
    </row>
    <row r="14" spans="1:9" ht="25.5">
      <c r="A14" s="8">
        <v>7</v>
      </c>
      <c r="B14" s="1" t="s">
        <v>428</v>
      </c>
      <c r="C14" s="2" t="s">
        <v>480</v>
      </c>
      <c r="D14" s="6">
        <v>2</v>
      </c>
      <c r="E14" s="1" t="s">
        <v>16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25.5">
      <c r="A16" s="8">
        <v>8</v>
      </c>
      <c r="B16" s="1" t="s">
        <v>428</v>
      </c>
      <c r="C16" s="2" t="s">
        <v>484</v>
      </c>
      <c r="D16" s="6">
        <v>1</v>
      </c>
      <c r="E16" s="1" t="s">
        <v>486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12.75">
      <c r="A18" s="8">
        <v>9</v>
      </c>
      <c r="B18" s="1" t="s">
        <v>428</v>
      </c>
      <c r="C18" s="2" t="s">
        <v>485</v>
      </c>
      <c r="D18" s="6">
        <v>1</v>
      </c>
      <c r="E18" s="1" t="s">
        <v>486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s="9" customFormat="1" ht="12.75">
      <c r="A20" s="7"/>
      <c r="B20" s="3"/>
      <c r="C20" s="3" t="s">
        <v>27</v>
      </c>
      <c r="D20" s="5"/>
      <c r="E20" s="3"/>
      <c r="F20" s="5"/>
      <c r="G20" s="5"/>
      <c r="H20" s="5">
        <f>ROUND(SUM(H2:H19),0)</f>
        <v>0</v>
      </c>
      <c r="I20" s="5">
        <f>ROUND(SUM(I2:I19),0)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C14" sqref="C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9.5">
      <c r="A2" s="8">
        <v>1</v>
      </c>
      <c r="B2" s="1" t="s">
        <v>294</v>
      </c>
      <c r="C2" s="2" t="s">
        <v>487</v>
      </c>
      <c r="D2" s="6">
        <v>12.2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22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89.25">
      <c r="A2" s="8">
        <v>1</v>
      </c>
      <c r="B2" s="1" t="s">
        <v>296</v>
      </c>
      <c r="C2" s="2" t="s">
        <v>297</v>
      </c>
      <c r="D2" s="6">
        <v>1316.925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3" ht="25.5">
      <c r="C3" s="2" t="s">
        <v>298</v>
      </c>
    </row>
    <row r="5" spans="1:9" ht="89.25">
      <c r="A5" s="8">
        <v>2</v>
      </c>
      <c r="B5" s="1" t="s">
        <v>299</v>
      </c>
      <c r="C5" s="2" t="s">
        <v>300</v>
      </c>
      <c r="D5" s="6">
        <v>342.31</v>
      </c>
      <c r="E5" s="1" t="s">
        <v>30</v>
      </c>
      <c r="F5" s="6">
        <v>0</v>
      </c>
      <c r="G5" s="6">
        <v>0</v>
      </c>
      <c r="H5" s="6">
        <f>ROUND(D5*F5,0)</f>
        <v>0</v>
      </c>
      <c r="I5" s="6">
        <f>ROUND(D5*G5,0)</f>
        <v>0</v>
      </c>
    </row>
    <row r="6" ht="25.5">
      <c r="C6" s="2" t="s">
        <v>301</v>
      </c>
    </row>
    <row r="8" spans="1:9" ht="76.5">
      <c r="A8" s="8">
        <v>3</v>
      </c>
      <c r="B8" s="1" t="s">
        <v>302</v>
      </c>
      <c r="C8" s="2" t="s">
        <v>303</v>
      </c>
      <c r="D8" s="6">
        <v>1129.75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12.75">
      <c r="C9" s="2" t="s">
        <v>304</v>
      </c>
    </row>
    <row r="11" spans="1:9" ht="89.25">
      <c r="A11" s="8">
        <v>4</v>
      </c>
      <c r="B11" s="1" t="s">
        <v>305</v>
      </c>
      <c r="C11" s="2" t="s">
        <v>306</v>
      </c>
      <c r="D11" s="6">
        <v>342.31</v>
      </c>
      <c r="E11" s="1" t="s">
        <v>30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25.5">
      <c r="C12" s="2" t="s">
        <v>307</v>
      </c>
    </row>
    <row r="14" spans="1:9" ht="63.75">
      <c r="A14" s="8">
        <v>5</v>
      </c>
      <c r="B14" s="1" t="s">
        <v>308</v>
      </c>
      <c r="C14" s="2" t="s">
        <v>309</v>
      </c>
      <c r="D14" s="6">
        <v>192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6</v>
      </c>
      <c r="B16" s="1" t="s">
        <v>310</v>
      </c>
      <c r="C16" s="2" t="s">
        <v>430</v>
      </c>
      <c r="D16" s="6">
        <v>192</v>
      </c>
      <c r="E16" s="1" t="s">
        <v>30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7</v>
      </c>
      <c r="B18" s="1" t="s">
        <v>311</v>
      </c>
      <c r="C18" s="2" t="s">
        <v>312</v>
      </c>
      <c r="D18" s="6">
        <v>1106.1</v>
      </c>
      <c r="E18" s="1" t="s">
        <v>30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38.25">
      <c r="A20" s="8">
        <v>8</v>
      </c>
      <c r="B20" s="1" t="s">
        <v>313</v>
      </c>
      <c r="C20" s="2" t="s">
        <v>314</v>
      </c>
      <c r="D20" s="6">
        <v>748.7</v>
      </c>
      <c r="E20" s="1" t="s">
        <v>30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s="9" customFormat="1" ht="12.75">
      <c r="A22" s="7"/>
      <c r="B22" s="3"/>
      <c r="C22" s="3" t="s">
        <v>27</v>
      </c>
      <c r="D22" s="5"/>
      <c r="E22" s="3"/>
      <c r="F22" s="5"/>
      <c r="G22" s="5"/>
      <c r="H22" s="5">
        <f>ROUND(SUM(H2:H21),0)</f>
        <v>0</v>
      </c>
      <c r="I22" s="5">
        <f>ROUND(SUM(I2:I21),0)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75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76.5">
      <c r="A2" s="8">
        <v>1</v>
      </c>
      <c r="B2" s="1" t="s">
        <v>316</v>
      </c>
      <c r="C2" s="2" t="s">
        <v>317</v>
      </c>
      <c r="D2" s="6">
        <v>86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318</v>
      </c>
      <c r="C4" s="2" t="s">
        <v>319</v>
      </c>
      <c r="D4" s="6">
        <v>238.83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76.5">
      <c r="A6" s="8">
        <v>3</v>
      </c>
      <c r="B6" s="1" t="s">
        <v>320</v>
      </c>
      <c r="C6" s="2" t="s">
        <v>321</v>
      </c>
      <c r="D6" s="6">
        <v>97.5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89.25">
      <c r="A8" s="8">
        <v>4</v>
      </c>
      <c r="B8" s="1" t="s">
        <v>322</v>
      </c>
      <c r="C8" s="2" t="s">
        <v>323</v>
      </c>
      <c r="D8" s="6">
        <v>86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ht="63.75">
      <c r="C9" s="2" t="s">
        <v>324</v>
      </c>
    </row>
    <row r="11" spans="1:9" ht="89.25">
      <c r="A11" s="8">
        <v>5</v>
      </c>
      <c r="B11" s="1" t="s">
        <v>325</v>
      </c>
      <c r="C11" s="2" t="s">
        <v>323</v>
      </c>
      <c r="D11" s="6">
        <v>247.83</v>
      </c>
      <c r="E11" s="1" t="s">
        <v>30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2" ht="63.75">
      <c r="C12" s="2" t="s">
        <v>326</v>
      </c>
    </row>
    <row r="14" spans="1:9" ht="89.25">
      <c r="A14" s="8">
        <v>6</v>
      </c>
      <c r="B14" s="1" t="s">
        <v>327</v>
      </c>
      <c r="C14" s="2" t="s">
        <v>328</v>
      </c>
      <c r="D14" s="6">
        <v>97.5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5" ht="51">
      <c r="C15" s="2" t="s">
        <v>329</v>
      </c>
    </row>
    <row r="17" spans="1:9" ht="89.25">
      <c r="A17" s="8">
        <v>7</v>
      </c>
      <c r="B17" s="1" t="s">
        <v>330</v>
      </c>
      <c r="C17" s="2" t="s">
        <v>331</v>
      </c>
      <c r="D17" s="6">
        <v>199.35</v>
      </c>
      <c r="E17" s="1" t="s">
        <v>30</v>
      </c>
      <c r="F17" s="6">
        <v>0</v>
      </c>
      <c r="G17" s="6">
        <v>0</v>
      </c>
      <c r="H17" s="6">
        <f>ROUND(D17*F17,0)</f>
        <v>0</v>
      </c>
      <c r="I17" s="6">
        <f>ROUND(D17*G17,0)</f>
        <v>0</v>
      </c>
    </row>
    <row r="19" spans="1:9" ht="79.5">
      <c r="A19" s="8">
        <v>8</v>
      </c>
      <c r="B19" s="1" t="s">
        <v>332</v>
      </c>
      <c r="C19" s="2" t="s">
        <v>376</v>
      </c>
      <c r="D19" s="6">
        <v>199.35</v>
      </c>
      <c r="E19" s="1" t="s">
        <v>30</v>
      </c>
      <c r="F19" s="6">
        <v>0</v>
      </c>
      <c r="G19" s="6">
        <v>0</v>
      </c>
      <c r="H19" s="6">
        <f>ROUND(D19*F19,0)</f>
        <v>0</v>
      </c>
      <c r="I19" s="6">
        <f>ROUND(D19*G19,0)</f>
        <v>0</v>
      </c>
    </row>
    <row r="21" spans="1:9" ht="76.5">
      <c r="A21" s="8">
        <v>10</v>
      </c>
      <c r="B21" s="1" t="s">
        <v>333</v>
      </c>
      <c r="C21" s="2" t="s">
        <v>334</v>
      </c>
      <c r="D21" s="6">
        <f>187.5+150.7+135.8</f>
        <v>474</v>
      </c>
      <c r="E21" s="1" t="s">
        <v>30</v>
      </c>
      <c r="F21" s="6">
        <v>0</v>
      </c>
      <c r="G21" s="6">
        <v>0</v>
      </c>
      <c r="H21" s="6">
        <f>ROUND(D21*F21,0)</f>
        <v>0</v>
      </c>
      <c r="I21" s="6">
        <f>ROUND(D21*G21,0)</f>
        <v>0</v>
      </c>
    </row>
    <row r="23" spans="1:9" ht="89.25">
      <c r="A23" s="8">
        <v>11</v>
      </c>
      <c r="B23" s="1" t="s">
        <v>335</v>
      </c>
      <c r="C23" s="2" t="s">
        <v>523</v>
      </c>
      <c r="D23" s="6">
        <f>50+474</f>
        <v>524</v>
      </c>
      <c r="E23" s="1" t="s">
        <v>30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5" spans="1:9" ht="89.25">
      <c r="A25" s="8">
        <v>11</v>
      </c>
      <c r="B25" s="1" t="s">
        <v>335</v>
      </c>
      <c r="C25" s="2" t="s">
        <v>521</v>
      </c>
      <c r="D25" s="6">
        <f>48.6+8+3.4+12.7+10+15.3</f>
        <v>98</v>
      </c>
      <c r="E25" s="1" t="s">
        <v>30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7" spans="1:9" ht="89.25">
      <c r="A27" s="8">
        <v>12</v>
      </c>
      <c r="B27" s="1" t="s">
        <v>336</v>
      </c>
      <c r="C27" s="2" t="s">
        <v>337</v>
      </c>
      <c r="D27" s="6">
        <v>20</v>
      </c>
      <c r="E27" s="1" t="s">
        <v>30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9" spans="1:9" ht="89.25">
      <c r="A29" s="8">
        <v>12</v>
      </c>
      <c r="B29" s="1" t="s">
        <v>336</v>
      </c>
      <c r="C29" s="2" t="s">
        <v>522</v>
      </c>
      <c r="D29" s="6">
        <v>98</v>
      </c>
      <c r="E29" s="1" t="s">
        <v>30</v>
      </c>
      <c r="F29" s="6">
        <v>0</v>
      </c>
      <c r="G29" s="6">
        <v>0</v>
      </c>
      <c r="H29" s="6">
        <f>ROUND(D29*F29,0)</f>
        <v>0</v>
      </c>
      <c r="I29" s="6">
        <f>ROUND(D29*G29,0)</f>
        <v>0</v>
      </c>
    </row>
    <row r="31" spans="1:9" ht="127.5">
      <c r="A31" s="8">
        <v>12</v>
      </c>
      <c r="B31" s="1" t="s">
        <v>520</v>
      </c>
      <c r="C31" s="2" t="s">
        <v>519</v>
      </c>
      <c r="D31" s="6">
        <v>20</v>
      </c>
      <c r="E31" s="1" t="s">
        <v>30</v>
      </c>
      <c r="F31" s="6">
        <v>0</v>
      </c>
      <c r="G31" s="6">
        <v>0</v>
      </c>
      <c r="H31" s="6">
        <f>ROUND(D31*F31,0)</f>
        <v>0</v>
      </c>
      <c r="I31" s="6">
        <f>ROUND(D31*G31,0)</f>
        <v>0</v>
      </c>
    </row>
    <row r="33" spans="1:9" ht="89.25">
      <c r="A33" s="8">
        <v>13</v>
      </c>
      <c r="B33" s="1" t="s">
        <v>338</v>
      </c>
      <c r="C33" s="2" t="s">
        <v>339</v>
      </c>
      <c r="D33" s="6">
        <v>153.25</v>
      </c>
      <c r="E33" s="1" t="s">
        <v>30</v>
      </c>
      <c r="F33" s="6">
        <v>0</v>
      </c>
      <c r="G33" s="6">
        <v>0</v>
      </c>
      <c r="H33" s="6">
        <f>ROUND(D33*F33,0)</f>
        <v>0</v>
      </c>
      <c r="I33" s="6">
        <f>ROUND(D33*G33,0)</f>
        <v>0</v>
      </c>
    </row>
    <row r="34" ht="12.75">
      <c r="C34" s="2" t="s">
        <v>340</v>
      </c>
    </row>
    <row r="36" spans="1:9" ht="76.5">
      <c r="A36" s="8">
        <v>14</v>
      </c>
      <c r="B36" s="1" t="s">
        <v>341</v>
      </c>
      <c r="C36" s="2" t="s">
        <v>342</v>
      </c>
      <c r="D36" s="6">
        <v>107</v>
      </c>
      <c r="E36" s="1" t="s">
        <v>30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76.5">
      <c r="A38" s="8">
        <v>17</v>
      </c>
      <c r="B38" s="1" t="s">
        <v>343</v>
      </c>
      <c r="C38" s="2" t="s">
        <v>344</v>
      </c>
      <c r="D38" s="6">
        <v>77.9</v>
      </c>
      <c r="E38" s="1" t="s">
        <v>30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76.5">
      <c r="A40" s="8">
        <v>19</v>
      </c>
      <c r="B40" s="1" t="s">
        <v>345</v>
      </c>
      <c r="C40" s="2" t="s">
        <v>517</v>
      </c>
      <c r="D40" s="6">
        <v>77.9</v>
      </c>
      <c r="E40" s="1" t="s">
        <v>30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76.5">
      <c r="A42" s="8">
        <v>20</v>
      </c>
      <c r="B42" s="1" t="s">
        <v>346</v>
      </c>
      <c r="C42" s="2" t="s">
        <v>518</v>
      </c>
      <c r="D42" s="6">
        <f>2*335.8</f>
        <v>671.6</v>
      </c>
      <c r="E42" s="1" t="s">
        <v>30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4" spans="1:9" ht="63.75">
      <c r="A44" s="8">
        <v>21</v>
      </c>
      <c r="B44" s="1" t="s">
        <v>347</v>
      </c>
      <c r="C44" s="2" t="s">
        <v>348</v>
      </c>
      <c r="D44" s="6">
        <v>345</v>
      </c>
      <c r="E44" s="1" t="s">
        <v>13</v>
      </c>
      <c r="F44" s="6">
        <v>0</v>
      </c>
      <c r="G44" s="6">
        <v>0</v>
      </c>
      <c r="H44" s="6">
        <f>ROUND(D44*F44,0)</f>
        <v>0</v>
      </c>
      <c r="I44" s="6">
        <f>ROUND(D44*G44,0)</f>
        <v>0</v>
      </c>
    </row>
    <row r="46" spans="1:9" ht="63.75">
      <c r="A46" s="8">
        <v>22</v>
      </c>
      <c r="B46" s="1" t="s">
        <v>349</v>
      </c>
      <c r="C46" s="2" t="s">
        <v>350</v>
      </c>
      <c r="D46" s="6">
        <v>5.6</v>
      </c>
      <c r="E46" s="1" t="s">
        <v>30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89.25">
      <c r="A48" s="8">
        <v>23</v>
      </c>
      <c r="B48" s="1" t="s">
        <v>351</v>
      </c>
      <c r="C48" s="2" t="s">
        <v>352</v>
      </c>
      <c r="D48" s="6">
        <v>340</v>
      </c>
      <c r="E48" s="1" t="s">
        <v>30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49" ht="12.75">
      <c r="C49" s="2" t="s">
        <v>353</v>
      </c>
    </row>
    <row r="51" spans="1:9" ht="89.25">
      <c r="A51" s="8">
        <v>24</v>
      </c>
      <c r="B51" s="1" t="s">
        <v>354</v>
      </c>
      <c r="C51" s="2" t="s">
        <v>352</v>
      </c>
      <c r="D51" s="6">
        <v>647</v>
      </c>
      <c r="E51" s="1" t="s">
        <v>30</v>
      </c>
      <c r="F51" s="6">
        <v>0</v>
      </c>
      <c r="G51" s="6">
        <v>0</v>
      </c>
      <c r="H51" s="6">
        <f>ROUND(D51*F51,0)</f>
        <v>0</v>
      </c>
      <c r="I51" s="6">
        <f>ROUND(D51*G51,0)</f>
        <v>0</v>
      </c>
    </row>
    <row r="52" ht="12.75">
      <c r="C52" s="2" t="s">
        <v>353</v>
      </c>
    </row>
    <row r="54" spans="1:9" ht="76.5">
      <c r="A54" s="8">
        <v>25</v>
      </c>
      <c r="B54" s="1" t="s">
        <v>355</v>
      </c>
      <c r="C54" s="2" t="s">
        <v>356</v>
      </c>
      <c r="D54" s="6">
        <f>289.4+141.6</f>
        <v>431</v>
      </c>
      <c r="E54" s="1" t="s">
        <v>30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5" ht="63.75">
      <c r="C55" s="2" t="s">
        <v>357</v>
      </c>
    </row>
    <row r="57" spans="1:9" ht="89.25">
      <c r="A57" s="8">
        <v>26</v>
      </c>
      <c r="B57" s="1" t="s">
        <v>358</v>
      </c>
      <c r="C57" s="2" t="s">
        <v>359</v>
      </c>
      <c r="D57" s="6">
        <v>105.4</v>
      </c>
      <c r="E57" s="1" t="s">
        <v>30</v>
      </c>
      <c r="F57" s="6">
        <v>0</v>
      </c>
      <c r="G57" s="6">
        <v>0</v>
      </c>
      <c r="H57" s="6">
        <f>ROUND(D57*F57,0)</f>
        <v>0</v>
      </c>
      <c r="I57" s="6">
        <f>ROUND(D57*G57,0)</f>
        <v>0</v>
      </c>
    </row>
    <row r="58" ht="38.25">
      <c r="C58" s="2" t="s">
        <v>360</v>
      </c>
    </row>
    <row r="60" spans="1:9" ht="89.25">
      <c r="A60" s="8">
        <v>27</v>
      </c>
      <c r="B60" s="1" t="s">
        <v>361</v>
      </c>
      <c r="C60" s="2" t="s">
        <v>362</v>
      </c>
      <c r="D60" s="6">
        <v>64</v>
      </c>
      <c r="E60" s="1" t="s">
        <v>30</v>
      </c>
      <c r="F60" s="6">
        <v>0</v>
      </c>
      <c r="G60" s="6">
        <v>0</v>
      </c>
      <c r="H60" s="6">
        <f>ROUND(D60*F60,0)</f>
        <v>0</v>
      </c>
      <c r="I60" s="6">
        <f>ROUND(D60*G60,0)</f>
        <v>0</v>
      </c>
    </row>
    <row r="61" ht="38.25">
      <c r="C61" s="2" t="s">
        <v>363</v>
      </c>
    </row>
    <row r="63" spans="1:9" ht="89.25">
      <c r="A63" s="8">
        <v>28</v>
      </c>
      <c r="B63" s="1" t="s">
        <v>364</v>
      </c>
      <c r="C63" s="2" t="s">
        <v>365</v>
      </c>
      <c r="D63" s="6">
        <v>199.35</v>
      </c>
      <c r="E63" s="1" t="s">
        <v>30</v>
      </c>
      <c r="F63" s="6">
        <v>0</v>
      </c>
      <c r="G63" s="6">
        <v>0</v>
      </c>
      <c r="H63" s="6">
        <f>ROUND(D63*F63,0)</f>
        <v>0</v>
      </c>
      <c r="I63" s="6">
        <f>ROUND(D63*G63,0)</f>
        <v>0</v>
      </c>
    </row>
    <row r="64" ht="38.25">
      <c r="C64" s="2" t="s">
        <v>366</v>
      </c>
    </row>
    <row r="66" spans="1:9" ht="89.25">
      <c r="A66" s="8">
        <v>29</v>
      </c>
      <c r="B66" s="1" t="s">
        <v>367</v>
      </c>
      <c r="C66" s="2" t="s">
        <v>368</v>
      </c>
      <c r="D66" s="6">
        <v>755</v>
      </c>
      <c r="E66" s="1" t="s">
        <v>16</v>
      </c>
      <c r="F66" s="6">
        <v>0</v>
      </c>
      <c r="G66" s="6">
        <v>0</v>
      </c>
      <c r="H66" s="6">
        <f>ROUND(D66*F66,0)</f>
        <v>0</v>
      </c>
      <c r="I66" s="6">
        <f>ROUND(D66*G66,0)</f>
        <v>0</v>
      </c>
    </row>
    <row r="67" ht="25.5">
      <c r="C67" s="2" t="s">
        <v>369</v>
      </c>
    </row>
    <row r="69" spans="1:9" ht="89.25">
      <c r="A69" s="8">
        <v>30</v>
      </c>
      <c r="B69" s="1" t="s">
        <v>370</v>
      </c>
      <c r="C69" s="2" t="s">
        <v>371</v>
      </c>
      <c r="D69" s="6">
        <v>1640</v>
      </c>
      <c r="E69" s="1" t="s">
        <v>16</v>
      </c>
      <c r="F69" s="6">
        <v>0</v>
      </c>
      <c r="G69" s="6">
        <v>0</v>
      </c>
      <c r="H69" s="6">
        <f>ROUND(D69*F69,0)</f>
        <v>0</v>
      </c>
      <c r="I69" s="6">
        <f>ROUND(D69*G69,0)</f>
        <v>0</v>
      </c>
    </row>
    <row r="70" ht="25.5">
      <c r="C70" s="2" t="s">
        <v>372</v>
      </c>
    </row>
    <row r="72" spans="1:9" ht="89.25">
      <c r="A72" s="8">
        <v>31</v>
      </c>
      <c r="B72" s="1" t="s">
        <v>373</v>
      </c>
      <c r="C72" s="2" t="s">
        <v>374</v>
      </c>
      <c r="D72" s="6">
        <v>1650</v>
      </c>
      <c r="E72" s="1" t="s">
        <v>16</v>
      </c>
      <c r="F72" s="6">
        <v>0</v>
      </c>
      <c r="G72" s="6">
        <v>0</v>
      </c>
      <c r="H72" s="6">
        <f>ROUND(D72*F72,0)</f>
        <v>0</v>
      </c>
      <c r="I72" s="6">
        <f>ROUND(D72*G72,0)</f>
        <v>0</v>
      </c>
    </row>
    <row r="73" ht="12.75">
      <c r="C73" s="2" t="s">
        <v>375</v>
      </c>
    </row>
    <row r="75" spans="1:9" s="9" customFormat="1" ht="12.75">
      <c r="A75" s="7"/>
      <c r="B75" s="3"/>
      <c r="C75" s="3" t="s">
        <v>27</v>
      </c>
      <c r="D75" s="5"/>
      <c r="E75" s="3"/>
      <c r="F75" s="5"/>
      <c r="G75" s="5"/>
      <c r="H75" s="5">
        <f>ROUND(SUM(H2:H74),0)</f>
        <v>0</v>
      </c>
      <c r="I75" s="5">
        <f>ROUND(SUM(I2:I74),0)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8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378</v>
      </c>
      <c r="C2" s="2" t="s">
        <v>379</v>
      </c>
      <c r="D2" s="6">
        <v>66.5</v>
      </c>
      <c r="E2" s="1" t="s">
        <v>67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380</v>
      </c>
      <c r="C4" s="2" t="s">
        <v>381</v>
      </c>
      <c r="D4" s="6">
        <v>105</v>
      </c>
      <c r="E4" s="1" t="s">
        <v>67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524</v>
      </c>
      <c r="C6" s="2" t="s">
        <v>525</v>
      </c>
      <c r="D6" s="6">
        <f>35+44+31</f>
        <v>110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27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"/>
  <sheetViews>
    <sheetView view="pageLayout" workbookViewId="0" topLeftCell="A4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102">
      <c r="A2" s="8">
        <v>1</v>
      </c>
      <c r="B2" s="1" t="s">
        <v>383</v>
      </c>
      <c r="C2" s="2" t="s">
        <v>432</v>
      </c>
      <c r="D2" s="6">
        <v>112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384</v>
      </c>
      <c r="C4" s="2" t="s">
        <v>433</v>
      </c>
      <c r="D4" s="6">
        <v>90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89.25">
      <c r="A6" s="8">
        <v>3</v>
      </c>
      <c r="B6" s="1" t="s">
        <v>385</v>
      </c>
      <c r="C6" s="2" t="s">
        <v>386</v>
      </c>
      <c r="D6" s="6">
        <v>11.52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7" ht="25.5">
      <c r="C7" s="2" t="s">
        <v>434</v>
      </c>
    </row>
    <row r="9" spans="1:9" ht="76.5">
      <c r="A9" s="8">
        <v>4</v>
      </c>
      <c r="B9" s="1" t="s">
        <v>387</v>
      </c>
      <c r="C9" s="2" t="s">
        <v>435</v>
      </c>
      <c r="D9" s="6">
        <v>198</v>
      </c>
      <c r="E9" s="1" t="s">
        <v>30</v>
      </c>
      <c r="F9" s="6">
        <v>0</v>
      </c>
      <c r="G9" s="6">
        <v>0</v>
      </c>
      <c r="H9" s="6">
        <f>ROUND(D9*F9,0)</f>
        <v>0</v>
      </c>
      <c r="I9" s="6">
        <f>ROUND(D9*G9,0)</f>
        <v>0</v>
      </c>
    </row>
    <row r="11" spans="1:9" ht="76.5">
      <c r="A11" s="8">
        <v>5</v>
      </c>
      <c r="B11" s="1" t="s">
        <v>388</v>
      </c>
      <c r="C11" s="2" t="s">
        <v>436</v>
      </c>
      <c r="D11" s="6">
        <v>249.8</v>
      </c>
      <c r="E11" s="1" t="s">
        <v>30</v>
      </c>
      <c r="F11" s="6">
        <v>0</v>
      </c>
      <c r="G11" s="6">
        <v>0</v>
      </c>
      <c r="H11" s="6">
        <f>ROUND(D11*F11,0)</f>
        <v>0</v>
      </c>
      <c r="I11" s="6">
        <f>ROUND(D11*G11,0)</f>
        <v>0</v>
      </c>
    </row>
    <row r="13" spans="1:9" ht="89.25">
      <c r="A13" s="8">
        <v>6</v>
      </c>
      <c r="B13" s="1" t="s">
        <v>389</v>
      </c>
      <c r="C13" s="2" t="s">
        <v>437</v>
      </c>
      <c r="D13" s="6">
        <v>12</v>
      </c>
      <c r="E13" s="1" t="s">
        <v>30</v>
      </c>
      <c r="F13" s="6">
        <v>0</v>
      </c>
      <c r="G13" s="6">
        <v>0</v>
      </c>
      <c r="H13" s="6">
        <f>ROUND(D13*F13,0)</f>
        <v>0</v>
      </c>
      <c r="I13" s="6">
        <f>ROUND(D13*G13,0)</f>
        <v>0</v>
      </c>
    </row>
    <row r="15" spans="1:9" s="9" customFormat="1" ht="12.75">
      <c r="A15" s="7"/>
      <c r="B15" s="3"/>
      <c r="C15" s="3" t="s">
        <v>27</v>
      </c>
      <c r="D15" s="5"/>
      <c r="E15" s="3"/>
      <c r="F15" s="5"/>
      <c r="G15" s="5"/>
      <c r="H15" s="5">
        <f>ROUND(SUM(H2:H14),0)</f>
        <v>0</v>
      </c>
      <c r="I15" s="5">
        <f>ROUND(SUM(I2:I14),0)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0"/>
  <sheetViews>
    <sheetView view="pageLayout" workbookViewId="0" topLeftCell="A1">
      <selection activeCell="C1" sqref="C1:C1638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8" width="10.28125" style="6" customWidth="1"/>
    <col min="9" max="9" width="9.8515625" style="6" customWidth="1"/>
    <col min="10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391</v>
      </c>
      <c r="C2" s="2" t="s">
        <v>416</v>
      </c>
      <c r="D2" s="6">
        <v>1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  <row r="7" spans="1:9" ht="12.75">
      <c r="A7" s="60"/>
      <c r="B7" s="60"/>
      <c r="C7" s="60"/>
      <c r="D7" s="60"/>
      <c r="E7" s="61" t="s">
        <v>567</v>
      </c>
      <c r="F7" s="60"/>
      <c r="G7" s="60"/>
      <c r="H7" s="60"/>
      <c r="I7" s="60"/>
    </row>
    <row r="8" spans="1:9" ht="12.75">
      <c r="A8" s="62" t="s">
        <v>568</v>
      </c>
      <c r="B8" s="60"/>
      <c r="C8" s="60"/>
      <c r="D8" s="61" t="s">
        <v>569</v>
      </c>
      <c r="E8" s="60"/>
      <c r="F8" s="60"/>
      <c r="G8" s="60"/>
      <c r="H8" s="60"/>
      <c r="I8" s="60"/>
    </row>
    <row r="9" spans="1:9" ht="12.75">
      <c r="A9" s="62" t="s">
        <v>570</v>
      </c>
      <c r="B9" s="60"/>
      <c r="C9" s="60"/>
      <c r="D9" s="61" t="s">
        <v>571</v>
      </c>
      <c r="E9" s="60"/>
      <c r="F9" s="60"/>
      <c r="G9" s="60"/>
      <c r="H9" s="60"/>
      <c r="I9" s="60"/>
    </row>
    <row r="13" spans="1:9" ht="12.75">
      <c r="A13" s="61" t="s">
        <v>567</v>
      </c>
      <c r="B13" s="60"/>
      <c r="C13" s="60"/>
      <c r="D13" s="60"/>
      <c r="E13" s="60"/>
      <c r="F13" s="61" t="s">
        <v>572</v>
      </c>
      <c r="G13" s="60"/>
      <c r="H13" s="60"/>
      <c r="I13" s="60"/>
    </row>
    <row r="14" spans="1:9" ht="12.75">
      <c r="A14" s="60"/>
      <c r="B14" s="60"/>
      <c r="C14" s="60"/>
      <c r="D14" s="60"/>
      <c r="E14" s="60"/>
      <c r="F14" s="60"/>
      <c r="G14" s="60"/>
      <c r="H14" s="60"/>
      <c r="I14" s="1"/>
    </row>
    <row r="15" spans="1:9" ht="12.75">
      <c r="A15" s="60"/>
      <c r="B15" s="60"/>
      <c r="C15" s="60"/>
      <c r="D15" s="60"/>
      <c r="E15" s="61"/>
      <c r="F15" s="60"/>
      <c r="G15" s="60"/>
      <c r="H15" s="60"/>
      <c r="I15" s="1"/>
    </row>
    <row r="16" spans="1:9" ht="12.75">
      <c r="A16" s="60"/>
      <c r="B16" s="60"/>
      <c r="C16" s="63" t="s">
        <v>574</v>
      </c>
      <c r="D16" s="60"/>
      <c r="E16" s="60"/>
      <c r="F16" s="60"/>
      <c r="G16" s="60"/>
      <c r="H16" s="60"/>
      <c r="I16" s="1"/>
    </row>
    <row r="17" spans="1:9" ht="12.75">
      <c r="A17" s="64">
        <v>1</v>
      </c>
      <c r="B17" s="66" t="s">
        <v>575</v>
      </c>
      <c r="C17" s="63" t="s">
        <v>576</v>
      </c>
      <c r="D17" s="60"/>
      <c r="E17" s="60"/>
      <c r="F17" s="60"/>
      <c r="G17" s="60"/>
      <c r="H17" s="60"/>
      <c r="I17" s="1"/>
    </row>
    <row r="18" spans="1:9" ht="12.75">
      <c r="A18" s="60"/>
      <c r="B18" s="60"/>
      <c r="C18" s="65" t="s">
        <v>577</v>
      </c>
      <c r="D18" s="60"/>
      <c r="E18" s="60"/>
      <c r="F18" s="60"/>
      <c r="G18" s="60"/>
      <c r="H18" s="60"/>
      <c r="I18" s="1"/>
    </row>
    <row r="19" spans="1:9" ht="12.75">
      <c r="A19" s="60"/>
      <c r="B19" s="60"/>
      <c r="C19" s="65" t="s">
        <v>578</v>
      </c>
      <c r="D19" s="60"/>
      <c r="E19" s="60"/>
      <c r="F19" s="60"/>
      <c r="G19" s="60"/>
      <c r="H19" s="60"/>
      <c r="I19" s="1"/>
    </row>
    <row r="20" spans="1:9" ht="12.75">
      <c r="A20" s="60"/>
      <c r="B20" s="60"/>
      <c r="C20" s="65" t="s">
        <v>579</v>
      </c>
      <c r="D20" s="1"/>
      <c r="E20" s="6"/>
      <c r="I20" s="1"/>
    </row>
    <row r="21" spans="1:9" ht="12.75">
      <c r="A21" s="60"/>
      <c r="B21" s="60"/>
      <c r="C21" s="63" t="s">
        <v>580</v>
      </c>
      <c r="D21" s="1"/>
      <c r="E21" s="6"/>
      <c r="I21" s="1"/>
    </row>
    <row r="22" spans="1:9" ht="12.75">
      <c r="A22" s="60"/>
      <c r="B22" s="60"/>
      <c r="C22" s="63" t="s">
        <v>581</v>
      </c>
      <c r="D22" s="1"/>
      <c r="E22" s="6"/>
      <c r="I22" s="1"/>
    </row>
    <row r="23" spans="1:9" ht="12.75">
      <c r="A23" s="60"/>
      <c r="B23" s="60"/>
      <c r="C23" s="63" t="s">
        <v>582</v>
      </c>
      <c r="D23" s="1"/>
      <c r="E23" s="6"/>
      <c r="I23" s="1"/>
    </row>
    <row r="24" spans="1:9" ht="12.75">
      <c r="A24" s="64">
        <v>2</v>
      </c>
      <c r="B24" s="66" t="s">
        <v>583</v>
      </c>
      <c r="C24" s="63" t="s">
        <v>584</v>
      </c>
      <c r="D24" s="1"/>
      <c r="E24" s="6"/>
      <c r="I24" s="1"/>
    </row>
    <row r="25" spans="1:9" ht="12.75">
      <c r="A25" s="60"/>
      <c r="B25" s="67">
        <v>1010</v>
      </c>
      <c r="C25" s="60"/>
      <c r="D25" s="1"/>
      <c r="E25" s="6"/>
      <c r="I25" s="1"/>
    </row>
    <row r="26" spans="1:9" ht="12.75">
      <c r="A26" s="60"/>
      <c r="B26" s="60"/>
      <c r="C26" s="65" t="s">
        <v>585</v>
      </c>
      <c r="D26" s="1"/>
      <c r="E26" s="6"/>
      <c r="I26" s="1"/>
    </row>
    <row r="27" spans="1:9" ht="12.75">
      <c r="A27" s="60"/>
      <c r="B27" s="60"/>
      <c r="C27" s="65" t="s">
        <v>578</v>
      </c>
      <c r="D27" s="1"/>
      <c r="E27" s="6"/>
      <c r="I27" s="1"/>
    </row>
    <row r="28" spans="1:9" ht="12.75">
      <c r="A28" s="60"/>
      <c r="B28" s="60"/>
      <c r="C28" s="65" t="s">
        <v>579</v>
      </c>
      <c r="D28" s="1"/>
      <c r="E28" s="6"/>
      <c r="I28" s="1"/>
    </row>
    <row r="29" spans="1:9" ht="12.75">
      <c r="A29" s="60"/>
      <c r="B29" s="60"/>
      <c r="C29" s="63" t="s">
        <v>586</v>
      </c>
      <c r="D29" s="1"/>
      <c r="E29" s="6"/>
      <c r="I29" s="1"/>
    </row>
    <row r="30" spans="1:9" ht="12.75">
      <c r="A30" s="64">
        <v>3</v>
      </c>
      <c r="B30" s="66" t="s">
        <v>587</v>
      </c>
      <c r="C30" s="63" t="s">
        <v>588</v>
      </c>
      <c r="D30" s="1"/>
      <c r="E30" s="6"/>
      <c r="I30" s="1"/>
    </row>
    <row r="31" spans="1:9" ht="12.75">
      <c r="A31" s="60"/>
      <c r="B31" s="67">
        <v>29921</v>
      </c>
      <c r="C31" s="60"/>
      <c r="D31" s="1"/>
      <c r="E31" s="6"/>
      <c r="I31" s="1"/>
    </row>
    <row r="32" spans="1:9" ht="12.75">
      <c r="A32" s="60"/>
      <c r="B32" s="60"/>
      <c r="C32" s="65" t="s">
        <v>585</v>
      </c>
      <c r="D32" s="1"/>
      <c r="E32" s="6"/>
      <c r="I32" s="1"/>
    </row>
    <row r="33" spans="1:9" ht="12.75">
      <c r="A33" s="60"/>
      <c r="B33" s="60"/>
      <c r="C33" s="65" t="s">
        <v>578</v>
      </c>
      <c r="D33" s="1"/>
      <c r="E33" s="6"/>
      <c r="I33" s="1"/>
    </row>
    <row r="34" spans="1:9" ht="12.75">
      <c r="A34" s="60"/>
      <c r="B34" s="60"/>
      <c r="C34" s="65" t="s">
        <v>579</v>
      </c>
      <c r="D34" s="1"/>
      <c r="E34" s="6"/>
      <c r="I34" s="1"/>
    </row>
    <row r="35" spans="1:9" ht="12.75">
      <c r="A35" s="60"/>
      <c r="B35" s="60"/>
      <c r="C35" s="63" t="s">
        <v>589</v>
      </c>
      <c r="D35" s="1"/>
      <c r="E35" s="6"/>
      <c r="I35" s="1"/>
    </row>
    <row r="36" spans="1:9" ht="12.75">
      <c r="A36" s="64">
        <v>4</v>
      </c>
      <c r="B36" s="66" t="s">
        <v>590</v>
      </c>
      <c r="C36" s="63" t="s">
        <v>591</v>
      </c>
      <c r="D36" s="1"/>
      <c r="E36" s="6"/>
      <c r="I36" s="1"/>
    </row>
    <row r="37" spans="1:9" ht="12.75">
      <c r="A37" s="60"/>
      <c r="B37" s="67">
        <v>29912</v>
      </c>
      <c r="C37" s="60"/>
      <c r="D37" s="1"/>
      <c r="E37" s="6"/>
      <c r="I37" s="1"/>
    </row>
    <row r="38" spans="1:9" ht="12.75">
      <c r="A38" s="60"/>
      <c r="B38" s="60"/>
      <c r="C38" s="65" t="s">
        <v>585</v>
      </c>
      <c r="D38" s="1"/>
      <c r="E38" s="6"/>
      <c r="I38" s="1"/>
    </row>
    <row r="39" spans="1:9" ht="12.75">
      <c r="A39" s="60"/>
      <c r="B39" s="60"/>
      <c r="C39" s="65" t="s">
        <v>578</v>
      </c>
      <c r="D39" s="1"/>
      <c r="E39" s="6"/>
      <c r="I39" s="1"/>
    </row>
    <row r="40" spans="1:9" ht="12.75">
      <c r="A40" s="60"/>
      <c r="B40" s="60"/>
      <c r="C40" s="65" t="s">
        <v>579</v>
      </c>
      <c r="D40" s="1"/>
      <c r="E40" s="6"/>
      <c r="I40" s="1"/>
    </row>
    <row r="41" spans="1:9" ht="12.75">
      <c r="A41" s="60"/>
      <c r="B41" s="60"/>
      <c r="C41" s="63" t="s">
        <v>592</v>
      </c>
      <c r="D41" s="1"/>
      <c r="E41" s="6"/>
      <c r="I41" s="1"/>
    </row>
    <row r="42" spans="1:9" ht="12.75">
      <c r="A42" s="64">
        <v>5</v>
      </c>
      <c r="B42" s="66" t="s">
        <v>593</v>
      </c>
      <c r="C42" s="63" t="s">
        <v>594</v>
      </c>
      <c r="D42" s="1"/>
      <c r="E42" s="6"/>
      <c r="I42" s="1"/>
    </row>
    <row r="43" spans="1:9" ht="12.75">
      <c r="A43" s="60"/>
      <c r="B43" s="67">
        <v>29231</v>
      </c>
      <c r="C43" s="60"/>
      <c r="D43" s="1"/>
      <c r="E43" s="6"/>
      <c r="I43" s="1"/>
    </row>
    <row r="44" spans="1:9" ht="12.75">
      <c r="A44" s="60"/>
      <c r="B44" s="60"/>
      <c r="C44" s="65" t="s">
        <v>585</v>
      </c>
      <c r="D44" s="1"/>
      <c r="E44" s="6"/>
      <c r="I44" s="1"/>
    </row>
    <row r="45" spans="1:9" ht="12.75">
      <c r="A45" s="60"/>
      <c r="B45" s="60"/>
      <c r="C45" s="65" t="s">
        <v>578</v>
      </c>
      <c r="D45" s="1"/>
      <c r="E45" s="6"/>
      <c r="I45" s="1"/>
    </row>
    <row r="46" spans="1:9" ht="12.75">
      <c r="A46" s="60"/>
      <c r="B46" s="60"/>
      <c r="C46" s="65" t="s">
        <v>579</v>
      </c>
      <c r="D46" s="1"/>
      <c r="E46" s="6"/>
      <c r="I46" s="1"/>
    </row>
    <row r="47" spans="1:9" ht="12.75">
      <c r="A47" s="60"/>
      <c r="B47" s="60"/>
      <c r="C47" s="63" t="s">
        <v>595</v>
      </c>
      <c r="D47" s="1"/>
      <c r="E47" s="6"/>
      <c r="I47" s="1"/>
    </row>
    <row r="48" spans="1:9" ht="12.75">
      <c r="A48" s="60"/>
      <c r="B48" s="60"/>
      <c r="C48" s="63" t="s">
        <v>596</v>
      </c>
      <c r="D48" s="1"/>
      <c r="E48" s="6"/>
      <c r="I48" s="1"/>
    </row>
    <row r="49" spans="1:9" ht="12.75">
      <c r="A49" s="60"/>
      <c r="B49" s="60"/>
      <c r="C49" s="63" t="s">
        <v>597</v>
      </c>
      <c r="D49" s="1"/>
      <c r="E49" s="6"/>
      <c r="I49" s="1"/>
    </row>
    <row r="50" spans="1:9" ht="12.75">
      <c r="A50" s="60"/>
      <c r="B50" s="60"/>
      <c r="C50" s="63" t="s">
        <v>598</v>
      </c>
      <c r="D50" s="1"/>
      <c r="E50" s="6"/>
      <c r="I50" s="1"/>
    </row>
    <row r="51" spans="1:9" ht="12.75">
      <c r="A51" s="64">
        <v>6</v>
      </c>
      <c r="B51" s="66" t="s">
        <v>575</v>
      </c>
      <c r="C51" s="63" t="s">
        <v>599</v>
      </c>
      <c r="D51" s="1"/>
      <c r="E51" s="6"/>
      <c r="I51" s="1"/>
    </row>
    <row r="52" spans="1:9" ht="12.75">
      <c r="A52" s="60"/>
      <c r="B52" s="60"/>
      <c r="C52" s="65" t="s">
        <v>600</v>
      </c>
      <c r="D52" s="1"/>
      <c r="E52" s="6"/>
      <c r="I52" s="1"/>
    </row>
    <row r="53" spans="1:9" ht="12.75">
      <c r="A53" s="60"/>
      <c r="B53" s="60"/>
      <c r="C53" s="65" t="s">
        <v>578</v>
      </c>
      <c r="D53" s="1"/>
      <c r="E53" s="6"/>
      <c r="I53" s="1"/>
    </row>
    <row r="54" spans="1:9" ht="12.75">
      <c r="A54" s="60"/>
      <c r="B54" s="60"/>
      <c r="C54" s="65" t="s">
        <v>579</v>
      </c>
      <c r="D54" s="1"/>
      <c r="E54" s="6"/>
      <c r="I54" s="1"/>
    </row>
    <row r="55" spans="1:9" ht="12.75">
      <c r="A55" s="60"/>
      <c r="B55" s="60"/>
      <c r="C55" s="63" t="s">
        <v>601</v>
      </c>
      <c r="D55" s="1"/>
      <c r="E55" s="6"/>
      <c r="I55" s="1"/>
    </row>
    <row r="56" spans="3:9" ht="12.75">
      <c r="C56" s="6"/>
      <c r="D56" s="1"/>
      <c r="E56" s="6"/>
      <c r="I56" s="1"/>
    </row>
    <row r="57" spans="1:9" ht="12.75">
      <c r="A57" s="64">
        <v>7</v>
      </c>
      <c r="B57" s="66" t="s">
        <v>575</v>
      </c>
      <c r="C57" s="63" t="s">
        <v>602</v>
      </c>
      <c r="D57" s="1"/>
      <c r="E57" s="6"/>
      <c r="I57" s="1"/>
    </row>
    <row r="58" spans="1:9" ht="12.75">
      <c r="A58" s="60"/>
      <c r="B58" s="60"/>
      <c r="C58" s="65" t="s">
        <v>603</v>
      </c>
      <c r="D58" s="1"/>
      <c r="E58" s="6"/>
      <c r="I58" s="1"/>
    </row>
    <row r="59" spans="1:9" ht="12.75">
      <c r="A59" s="60"/>
      <c r="B59" s="60"/>
      <c r="C59" s="65" t="s">
        <v>578</v>
      </c>
      <c r="D59" s="1"/>
      <c r="E59" s="6"/>
      <c r="I59" s="1"/>
    </row>
    <row r="60" spans="1:9" ht="12.75">
      <c r="A60" s="60"/>
      <c r="B60" s="60"/>
      <c r="C60" s="65" t="s">
        <v>579</v>
      </c>
      <c r="D60" s="1"/>
      <c r="E60" s="6"/>
      <c r="I60" s="1"/>
    </row>
    <row r="61" spans="1:9" ht="12.75">
      <c r="A61" s="60"/>
      <c r="B61" s="60"/>
      <c r="C61" s="63" t="s">
        <v>604</v>
      </c>
      <c r="D61" s="1"/>
      <c r="E61" s="6"/>
      <c r="I61" s="1"/>
    </row>
    <row r="62" spans="1:9" ht="12.75">
      <c r="A62" s="60"/>
      <c r="B62" s="60"/>
      <c r="C62" s="63" t="s">
        <v>605</v>
      </c>
      <c r="D62" s="1"/>
      <c r="E62" s="6"/>
      <c r="I62" s="1"/>
    </row>
    <row r="63" spans="1:9" ht="12.75">
      <c r="A63" s="64">
        <v>8</v>
      </c>
      <c r="B63" s="66" t="s">
        <v>575</v>
      </c>
      <c r="C63" s="60"/>
      <c r="D63" s="1"/>
      <c r="E63" s="6"/>
      <c r="I63" s="1"/>
    </row>
    <row r="64" spans="1:9" ht="12.75">
      <c r="A64" s="60"/>
      <c r="B64" s="60"/>
      <c r="C64" s="65" t="s">
        <v>606</v>
      </c>
      <c r="D64" s="1"/>
      <c r="E64" s="6"/>
      <c r="I64" s="1"/>
    </row>
    <row r="65" spans="1:9" ht="12.75">
      <c r="A65" s="60"/>
      <c r="B65" s="60"/>
      <c r="C65" s="65" t="s">
        <v>578</v>
      </c>
      <c r="D65" s="1"/>
      <c r="E65" s="6"/>
      <c r="I65" s="1"/>
    </row>
    <row r="66" spans="1:9" ht="12.75">
      <c r="A66" s="60"/>
      <c r="B66" s="60"/>
      <c r="C66" s="65" t="s">
        <v>579</v>
      </c>
      <c r="D66" s="1"/>
      <c r="E66" s="6"/>
      <c r="I66" s="1"/>
    </row>
    <row r="67" spans="3:9" ht="12.75">
      <c r="C67" s="6"/>
      <c r="D67" s="1"/>
      <c r="E67" s="6"/>
      <c r="I67" s="1"/>
    </row>
    <row r="68" spans="3:9" ht="12.75">
      <c r="C68" s="6"/>
      <c r="D68" s="1"/>
      <c r="E68" s="6"/>
      <c r="I68" s="1"/>
    </row>
    <row r="69" spans="3:9" ht="12.75">
      <c r="C69" s="6"/>
      <c r="D69" s="1"/>
      <c r="E69" s="6"/>
      <c r="I69" s="1"/>
    </row>
    <row r="70" spans="3:9" ht="12.75">
      <c r="C70" s="6"/>
      <c r="D70" s="1"/>
      <c r="E70" s="6"/>
      <c r="I70" s="1"/>
    </row>
    <row r="71" spans="3:9" ht="12.75">
      <c r="C71" s="6"/>
      <c r="D71" s="1"/>
      <c r="E71" s="6"/>
      <c r="I71" s="1"/>
    </row>
    <row r="72" spans="3:9" ht="12.75">
      <c r="C72" s="6"/>
      <c r="D72" s="1"/>
      <c r="E72" s="6"/>
      <c r="I72" s="1"/>
    </row>
    <row r="73" spans="3:9" ht="12.75">
      <c r="C73" s="6"/>
      <c r="D73" s="1"/>
      <c r="E73" s="6"/>
      <c r="I73" s="1"/>
    </row>
    <row r="74" spans="3:9" ht="12.75">
      <c r="C74" s="6"/>
      <c r="D74" s="1"/>
      <c r="E74" s="6"/>
      <c r="I74" s="1"/>
    </row>
    <row r="75" spans="3:9" ht="12.75">
      <c r="C75" s="6"/>
      <c r="D75" s="1"/>
      <c r="E75" s="6"/>
      <c r="I75" s="1"/>
    </row>
    <row r="76" spans="3:9" ht="12.75">
      <c r="C76" s="6"/>
      <c r="D76" s="1"/>
      <c r="E76" s="6"/>
      <c r="I76" s="1"/>
    </row>
    <row r="77" spans="3:9" ht="12.75">
      <c r="C77" s="6"/>
      <c r="D77" s="1"/>
      <c r="E77" s="6"/>
      <c r="I77" s="1"/>
    </row>
    <row r="78" spans="3:9" ht="12.75">
      <c r="C78" s="6"/>
      <c r="D78" s="1"/>
      <c r="E78" s="6"/>
      <c r="I78" s="1"/>
    </row>
    <row r="79" spans="1:9" ht="12.75">
      <c r="A79" s="62" t="s">
        <v>607</v>
      </c>
      <c r="C79" s="6"/>
      <c r="D79" s="1"/>
      <c r="E79" s="6"/>
      <c r="I79" s="1"/>
    </row>
    <row r="80" spans="1:9" ht="12.75">
      <c r="A80" s="62" t="s">
        <v>570</v>
      </c>
      <c r="C80" s="6"/>
      <c r="D80" s="1"/>
      <c r="E80" s="6"/>
      <c r="I80" s="1"/>
    </row>
    <row r="81" spans="3:9" ht="12.75">
      <c r="C81" s="6"/>
      <c r="D81" s="1"/>
      <c r="E81" s="6"/>
      <c r="I81" s="1"/>
    </row>
    <row r="82" spans="3:9" ht="12.75">
      <c r="C82" s="6"/>
      <c r="D82" s="1"/>
      <c r="E82" s="6"/>
      <c r="I82" s="1"/>
    </row>
    <row r="83" spans="3:9" ht="12.75">
      <c r="C83" s="6"/>
      <c r="D83" s="1"/>
      <c r="E83" s="6"/>
      <c r="I83" s="1"/>
    </row>
    <row r="84" spans="1:9" ht="12.75">
      <c r="A84" s="61" t="s">
        <v>567</v>
      </c>
      <c r="B84" s="60"/>
      <c r="C84" s="60"/>
      <c r="D84" s="60"/>
      <c r="E84" s="61" t="s">
        <v>572</v>
      </c>
      <c r="F84" s="60"/>
      <c r="G84" s="60"/>
      <c r="H84" s="60"/>
      <c r="I84" s="1"/>
    </row>
    <row r="85" spans="1:9" ht="12.75">
      <c r="A85" s="60"/>
      <c r="B85" s="60"/>
      <c r="C85" s="60"/>
      <c r="D85" s="60"/>
      <c r="E85" s="60"/>
      <c r="F85" s="60"/>
      <c r="G85" s="60"/>
      <c r="H85" s="60"/>
      <c r="I85" s="1"/>
    </row>
    <row r="86" spans="1:9" ht="12.75">
      <c r="A86" s="60"/>
      <c r="B86" s="60"/>
      <c r="C86" s="60"/>
      <c r="D86" s="60"/>
      <c r="E86" s="61" t="s">
        <v>573</v>
      </c>
      <c r="F86" s="60"/>
      <c r="G86" s="60"/>
      <c r="H86" s="60"/>
      <c r="I86" s="1"/>
    </row>
    <row r="87" spans="1:9" ht="12.75">
      <c r="A87" s="60"/>
      <c r="B87" s="60"/>
      <c r="C87" s="63" t="s">
        <v>608</v>
      </c>
      <c r="D87" s="60"/>
      <c r="E87" s="60"/>
      <c r="F87" s="60"/>
      <c r="G87" s="60"/>
      <c r="H87" s="60"/>
      <c r="I87" s="1"/>
    </row>
    <row r="88" spans="1:9" ht="12.75">
      <c r="A88" s="60"/>
      <c r="B88" s="60"/>
      <c r="C88" s="63" t="s">
        <v>609</v>
      </c>
      <c r="D88" s="60"/>
      <c r="E88" s="60"/>
      <c r="F88" s="60"/>
      <c r="G88" s="60"/>
      <c r="H88" s="60"/>
      <c r="I88" s="1"/>
    </row>
    <row r="89" spans="1:9" ht="12.75">
      <c r="A89" s="60"/>
      <c r="B89" s="60"/>
      <c r="C89" s="63" t="s">
        <v>610</v>
      </c>
      <c r="D89" s="60"/>
      <c r="E89" s="60"/>
      <c r="F89" s="60"/>
      <c r="G89" s="60"/>
      <c r="H89" s="60"/>
      <c r="I89" s="1"/>
    </row>
    <row r="90" spans="1:9" ht="12.75">
      <c r="A90" s="60"/>
      <c r="B90" s="60"/>
      <c r="C90" s="63" t="s">
        <v>611</v>
      </c>
      <c r="D90" s="60"/>
      <c r="E90" s="60"/>
      <c r="F90" s="60"/>
      <c r="G90" s="60"/>
      <c r="H90" s="60"/>
      <c r="I90" s="1"/>
    </row>
    <row r="91" spans="1:9" ht="12.75">
      <c r="A91" s="60"/>
      <c r="B91" s="60"/>
      <c r="C91" s="63" t="s">
        <v>612</v>
      </c>
      <c r="D91" s="60"/>
      <c r="E91" s="60"/>
      <c r="F91" s="60"/>
      <c r="G91" s="60"/>
      <c r="H91" s="60"/>
      <c r="I91" s="1"/>
    </row>
    <row r="92" spans="1:9" ht="12.75">
      <c r="A92" s="64">
        <v>9</v>
      </c>
      <c r="B92" s="66" t="s">
        <v>575</v>
      </c>
      <c r="C92" s="63" t="s">
        <v>613</v>
      </c>
      <c r="D92" s="60"/>
      <c r="E92" s="60"/>
      <c r="F92" s="60"/>
      <c r="G92" s="60"/>
      <c r="H92" s="60"/>
      <c r="I92" s="1"/>
    </row>
    <row r="93" spans="1:9" ht="12.75">
      <c r="A93" s="60"/>
      <c r="B93" s="60"/>
      <c r="C93" s="65" t="s">
        <v>614</v>
      </c>
      <c r="D93" s="60"/>
      <c r="E93" s="60"/>
      <c r="F93" s="60"/>
      <c r="G93" s="60"/>
      <c r="H93" s="60"/>
      <c r="I93" s="1"/>
    </row>
    <row r="94" spans="1:9" ht="12.75">
      <c r="A94" s="60"/>
      <c r="B94" s="60"/>
      <c r="C94" s="65" t="s">
        <v>578</v>
      </c>
      <c r="D94" s="60"/>
      <c r="E94" s="60"/>
      <c r="F94" s="60"/>
      <c r="G94" s="60"/>
      <c r="H94" s="60"/>
      <c r="I94" s="1"/>
    </row>
    <row r="95" spans="1:9" ht="12.75">
      <c r="A95" s="60"/>
      <c r="B95" s="60"/>
      <c r="C95" s="65" t="s">
        <v>579</v>
      </c>
      <c r="D95" s="60"/>
      <c r="E95" s="60"/>
      <c r="F95" s="60"/>
      <c r="G95" s="60"/>
      <c r="H95" s="60"/>
      <c r="I95" s="1"/>
    </row>
    <row r="96" spans="1:9" ht="12.75">
      <c r="A96" s="60"/>
      <c r="B96" s="60"/>
      <c r="C96" s="63" t="s">
        <v>615</v>
      </c>
      <c r="D96" s="60"/>
      <c r="E96" s="60"/>
      <c r="F96" s="60"/>
      <c r="G96" s="60"/>
      <c r="H96" s="60"/>
      <c r="I96" s="1"/>
    </row>
    <row r="97" spans="1:9" ht="12.75">
      <c r="A97" s="60"/>
      <c r="B97" s="60"/>
      <c r="C97" s="63" t="s">
        <v>616</v>
      </c>
      <c r="D97" s="60"/>
      <c r="E97" s="60"/>
      <c r="F97" s="60"/>
      <c r="G97" s="60"/>
      <c r="H97" s="60"/>
      <c r="I97" s="1"/>
    </row>
    <row r="98" spans="1:9" ht="12.75">
      <c r="A98" s="60"/>
      <c r="B98" s="60"/>
      <c r="C98" s="63" t="s">
        <v>617</v>
      </c>
      <c r="D98" s="60"/>
      <c r="E98" s="60"/>
      <c r="F98" s="60"/>
      <c r="G98" s="60"/>
      <c r="H98" s="60"/>
      <c r="I98" s="1"/>
    </row>
    <row r="99" spans="1:9" ht="12.75">
      <c r="A99" s="60"/>
      <c r="B99" s="60"/>
      <c r="C99" s="63" t="s">
        <v>618</v>
      </c>
      <c r="D99" s="60"/>
      <c r="E99" s="60"/>
      <c r="F99" s="60"/>
      <c r="G99" s="60"/>
      <c r="H99" s="60"/>
      <c r="I99" s="1"/>
    </row>
    <row r="100" spans="1:9" ht="12.75">
      <c r="A100" s="60"/>
      <c r="B100" s="60"/>
      <c r="C100" s="63" t="s">
        <v>619</v>
      </c>
      <c r="D100" s="1"/>
      <c r="E100" s="6"/>
      <c r="I100" s="1"/>
    </row>
    <row r="101" spans="1:9" ht="12.75">
      <c r="A101" s="60"/>
      <c r="B101" s="60"/>
      <c r="C101" s="63" t="s">
        <v>620</v>
      </c>
      <c r="D101" s="1"/>
      <c r="E101" s="6"/>
      <c r="I101" s="1"/>
    </row>
    <row r="102" spans="1:9" ht="12.75">
      <c r="A102" s="64">
        <v>10</v>
      </c>
      <c r="B102" s="66" t="s">
        <v>575</v>
      </c>
      <c r="C102" s="63" t="s">
        <v>621</v>
      </c>
      <c r="D102" s="1"/>
      <c r="E102" s="6"/>
      <c r="I102" s="1"/>
    </row>
    <row r="103" spans="1:9" ht="12.75">
      <c r="A103" s="60"/>
      <c r="B103" s="60"/>
      <c r="C103" s="65" t="s">
        <v>577</v>
      </c>
      <c r="D103" s="1"/>
      <c r="E103" s="6"/>
      <c r="I103" s="1"/>
    </row>
    <row r="104" spans="1:9" ht="12.75">
      <c r="A104" s="60"/>
      <c r="B104" s="60"/>
      <c r="C104" s="65" t="s">
        <v>578</v>
      </c>
      <c r="D104" s="1"/>
      <c r="E104" s="6"/>
      <c r="I104" s="1"/>
    </row>
    <row r="105" spans="1:9" ht="12.75">
      <c r="A105" s="60"/>
      <c r="B105" s="60"/>
      <c r="C105" s="65" t="s">
        <v>579</v>
      </c>
      <c r="D105" s="1"/>
      <c r="E105" s="6"/>
      <c r="I105" s="1"/>
    </row>
    <row r="106" spans="1:9" ht="12.75">
      <c r="A106" s="60"/>
      <c r="B106" s="60"/>
      <c r="C106" s="63" t="s">
        <v>622</v>
      </c>
      <c r="D106" s="1"/>
      <c r="E106" s="6"/>
      <c r="I106" s="1"/>
    </row>
    <row r="107" spans="1:9" ht="12.75">
      <c r="A107" s="60"/>
      <c r="B107" s="60"/>
      <c r="C107" s="63" t="s">
        <v>623</v>
      </c>
      <c r="D107" s="1"/>
      <c r="E107" s="6"/>
      <c r="I107" s="1"/>
    </row>
    <row r="108" spans="1:9" ht="12.75">
      <c r="A108" s="60"/>
      <c r="B108" s="60"/>
      <c r="C108" s="63" t="s">
        <v>624</v>
      </c>
      <c r="D108" s="1"/>
      <c r="E108" s="6"/>
      <c r="I108" s="1"/>
    </row>
    <row r="109" spans="1:9" ht="12.75">
      <c r="A109" s="64">
        <v>11</v>
      </c>
      <c r="B109" s="66" t="s">
        <v>575</v>
      </c>
      <c r="C109" s="63" t="s">
        <v>625</v>
      </c>
      <c r="D109" s="1"/>
      <c r="E109" s="6"/>
      <c r="I109" s="1"/>
    </row>
    <row r="110" spans="1:9" ht="12.75">
      <c r="A110" s="60"/>
      <c r="B110" s="60"/>
      <c r="C110" s="65" t="s">
        <v>577</v>
      </c>
      <c r="D110" s="1"/>
      <c r="E110" s="6"/>
      <c r="I110" s="1"/>
    </row>
    <row r="111" spans="1:9" ht="12.75">
      <c r="A111" s="60"/>
      <c r="B111" s="60"/>
      <c r="C111" s="65" t="s">
        <v>578</v>
      </c>
      <c r="D111" s="1"/>
      <c r="E111" s="6"/>
      <c r="I111" s="1"/>
    </row>
    <row r="112" spans="1:9" ht="12.75">
      <c r="A112" s="60"/>
      <c r="B112" s="60"/>
      <c r="C112" s="65" t="s">
        <v>579</v>
      </c>
      <c r="D112" s="1"/>
      <c r="E112" s="6"/>
      <c r="I112" s="1"/>
    </row>
    <row r="113" spans="3:9" ht="12.75">
      <c r="C113" s="6"/>
      <c r="D113" s="1"/>
      <c r="E113" s="6"/>
      <c r="I113" s="1"/>
    </row>
    <row r="114" spans="1:9" ht="12.75">
      <c r="A114" s="64">
        <v>12</v>
      </c>
      <c r="B114" s="66" t="s">
        <v>575</v>
      </c>
      <c r="C114" s="63" t="s">
        <v>626</v>
      </c>
      <c r="D114" s="1"/>
      <c r="E114" s="6"/>
      <c r="I114" s="1"/>
    </row>
    <row r="115" spans="3:9" ht="12.75">
      <c r="C115" s="6"/>
      <c r="D115" s="1"/>
      <c r="E115" s="6"/>
      <c r="I115" s="1"/>
    </row>
    <row r="116" spans="1:9" ht="12.75">
      <c r="A116" s="60"/>
      <c r="B116" s="60"/>
      <c r="C116" s="63" t="s">
        <v>627</v>
      </c>
      <c r="D116" s="1"/>
      <c r="E116" s="6"/>
      <c r="I116" s="1"/>
    </row>
    <row r="117" spans="1:9" ht="12.75">
      <c r="A117" s="60"/>
      <c r="B117" s="60"/>
      <c r="C117" s="65" t="s">
        <v>628</v>
      </c>
      <c r="D117" s="1"/>
      <c r="E117" s="6"/>
      <c r="I117" s="1"/>
    </row>
    <row r="118" spans="1:9" ht="12.75">
      <c r="A118" s="60"/>
      <c r="B118" s="60"/>
      <c r="C118" s="65" t="s">
        <v>578</v>
      </c>
      <c r="D118" s="1"/>
      <c r="E118" s="6"/>
      <c r="I118" s="1"/>
    </row>
    <row r="119" spans="1:9" ht="12.75">
      <c r="A119" s="60"/>
      <c r="B119" s="60"/>
      <c r="C119" s="65" t="s">
        <v>579</v>
      </c>
      <c r="D119" s="1"/>
      <c r="E119" s="6"/>
      <c r="I119" s="1"/>
    </row>
    <row r="120" spans="1:9" ht="12.75">
      <c r="A120" s="60"/>
      <c r="B120" s="60"/>
      <c r="C120" s="63" t="s">
        <v>629</v>
      </c>
      <c r="D120" s="1"/>
      <c r="E120" s="6"/>
      <c r="I120" s="1"/>
    </row>
    <row r="121" spans="1:9" ht="12.75">
      <c r="A121" s="60"/>
      <c r="B121" s="60"/>
      <c r="C121" s="63" t="s">
        <v>630</v>
      </c>
      <c r="D121" s="1"/>
      <c r="E121" s="6"/>
      <c r="I121" s="1"/>
    </row>
    <row r="122" spans="1:9" ht="12.75">
      <c r="A122" s="60"/>
      <c r="B122" s="60"/>
      <c r="C122" s="63" t="s">
        <v>631</v>
      </c>
      <c r="D122" s="1"/>
      <c r="E122" s="6"/>
      <c r="I122" s="1"/>
    </row>
    <row r="123" spans="1:9" ht="12.75">
      <c r="A123" s="60"/>
      <c r="B123" s="60"/>
      <c r="C123" s="63" t="s">
        <v>632</v>
      </c>
      <c r="D123" s="1"/>
      <c r="E123" s="6"/>
      <c r="I123" s="1"/>
    </row>
    <row r="124" spans="1:9" ht="12.75">
      <c r="A124" s="60"/>
      <c r="B124" s="60"/>
      <c r="C124" s="63" t="s">
        <v>620</v>
      </c>
      <c r="D124" s="1"/>
      <c r="E124" s="6"/>
      <c r="I124" s="1"/>
    </row>
    <row r="125" spans="1:9" ht="12.75">
      <c r="A125" s="64">
        <v>13</v>
      </c>
      <c r="B125" s="66" t="s">
        <v>575</v>
      </c>
      <c r="C125" s="63" t="s">
        <v>633</v>
      </c>
      <c r="D125" s="1"/>
      <c r="E125" s="6"/>
      <c r="I125" s="1"/>
    </row>
    <row r="126" spans="1:9" ht="12.75">
      <c r="A126" s="60"/>
      <c r="B126" s="60"/>
      <c r="C126" s="65" t="s">
        <v>577</v>
      </c>
      <c r="D126" s="1"/>
      <c r="E126" s="6"/>
      <c r="I126" s="1"/>
    </row>
    <row r="127" spans="1:9" ht="12.75">
      <c r="A127" s="60"/>
      <c r="B127" s="60"/>
      <c r="C127" s="65" t="s">
        <v>578</v>
      </c>
      <c r="D127" s="1"/>
      <c r="E127" s="6"/>
      <c r="I127" s="1"/>
    </row>
    <row r="128" spans="1:9" ht="12.75">
      <c r="A128" s="60"/>
      <c r="B128" s="60"/>
      <c r="C128" s="65" t="s">
        <v>579</v>
      </c>
      <c r="D128" s="1"/>
      <c r="E128" s="6"/>
      <c r="I128" s="1"/>
    </row>
    <row r="129" spans="1:9" ht="12.75">
      <c r="A129" s="64">
        <v>14</v>
      </c>
      <c r="B129" s="66" t="s">
        <v>575</v>
      </c>
      <c r="C129" s="63" t="s">
        <v>626</v>
      </c>
      <c r="D129" s="1"/>
      <c r="E129" s="6"/>
      <c r="I129" s="1"/>
    </row>
    <row r="130" spans="1:9" ht="12.75">
      <c r="A130" s="60"/>
      <c r="B130" s="60"/>
      <c r="C130" s="63" t="s">
        <v>634</v>
      </c>
      <c r="D130" s="1"/>
      <c r="E130" s="6"/>
      <c r="I130" s="1"/>
    </row>
    <row r="131" spans="1:9" ht="12.75">
      <c r="A131" s="60"/>
      <c r="B131" s="60"/>
      <c r="C131" s="65" t="s">
        <v>628</v>
      </c>
      <c r="D131" s="1"/>
      <c r="E131" s="6"/>
      <c r="I131" s="1"/>
    </row>
    <row r="132" spans="1:9" ht="12.75">
      <c r="A132" s="60"/>
      <c r="B132" s="60"/>
      <c r="C132" s="65" t="s">
        <v>578</v>
      </c>
      <c r="D132" s="1"/>
      <c r="E132" s="6"/>
      <c r="I132" s="1"/>
    </row>
    <row r="133" spans="1:9" ht="12.75">
      <c r="A133" s="60"/>
      <c r="B133" s="60"/>
      <c r="C133" s="65" t="s">
        <v>579</v>
      </c>
      <c r="D133" s="1"/>
      <c r="E133" s="6"/>
      <c r="I133" s="1"/>
    </row>
    <row r="134" spans="1:9" ht="12.75">
      <c r="A134" s="60"/>
      <c r="B134" s="60"/>
      <c r="C134" s="63" t="s">
        <v>635</v>
      </c>
      <c r="D134" s="1"/>
      <c r="E134" s="6"/>
      <c r="I134" s="1"/>
    </row>
    <row r="135" spans="1:9" ht="12.75">
      <c r="A135" s="60"/>
      <c r="B135" s="60"/>
      <c r="C135" s="63" t="s">
        <v>636</v>
      </c>
      <c r="D135" s="1"/>
      <c r="E135" s="6"/>
      <c r="I135" s="1"/>
    </row>
    <row r="136" spans="1:9" ht="12.75">
      <c r="A136" s="60"/>
      <c r="B136" s="60"/>
      <c r="C136" s="63" t="s">
        <v>637</v>
      </c>
      <c r="D136" s="1"/>
      <c r="E136" s="6"/>
      <c r="I136" s="1"/>
    </row>
    <row r="137" spans="1:9" ht="12.75">
      <c r="A137" s="60"/>
      <c r="B137" s="60"/>
      <c r="C137" s="63" t="s">
        <v>638</v>
      </c>
      <c r="D137" s="1"/>
      <c r="E137" s="6"/>
      <c r="I137" s="1"/>
    </row>
    <row r="138" spans="1:9" ht="12.75">
      <c r="A138" s="60"/>
      <c r="B138" s="60"/>
      <c r="C138" s="63" t="s">
        <v>639</v>
      </c>
      <c r="D138" s="1"/>
      <c r="E138" s="6"/>
      <c r="I138" s="1"/>
    </row>
    <row r="139" spans="1:9" ht="12.75">
      <c r="A139" s="64">
        <v>15</v>
      </c>
      <c r="B139" s="66" t="s">
        <v>575</v>
      </c>
      <c r="C139" s="63" t="s">
        <v>640</v>
      </c>
      <c r="D139" s="1"/>
      <c r="E139" s="6"/>
      <c r="I139" s="1"/>
    </row>
    <row r="140" spans="1:9" ht="12.75">
      <c r="A140" s="60"/>
      <c r="B140" s="60"/>
      <c r="C140" s="65" t="s">
        <v>614</v>
      </c>
      <c r="D140" s="1"/>
      <c r="E140" s="6"/>
      <c r="I140" s="1"/>
    </row>
    <row r="141" spans="1:9" ht="12.75">
      <c r="A141" s="60"/>
      <c r="B141" s="60"/>
      <c r="C141" s="65" t="s">
        <v>578</v>
      </c>
      <c r="D141" s="1"/>
      <c r="E141" s="6"/>
      <c r="I141" s="1"/>
    </row>
    <row r="142" spans="1:9" ht="12.75">
      <c r="A142" s="60"/>
      <c r="B142" s="60"/>
      <c r="C142" s="65" t="s">
        <v>579</v>
      </c>
      <c r="D142" s="1"/>
      <c r="E142" s="6"/>
      <c r="I142" s="1"/>
    </row>
    <row r="143" spans="3:9" ht="12.75">
      <c r="C143" s="6"/>
      <c r="D143" s="1"/>
      <c r="E143" s="6"/>
      <c r="I143" s="1"/>
    </row>
    <row r="144" spans="3:9" ht="12.75">
      <c r="C144" s="6"/>
      <c r="D144" s="1"/>
      <c r="E144" s="6"/>
      <c r="I144" s="1"/>
    </row>
    <row r="145" spans="3:9" ht="12.75">
      <c r="C145" s="6"/>
      <c r="D145" s="1"/>
      <c r="E145" s="6"/>
      <c r="I145" s="1"/>
    </row>
    <row r="146" spans="3:9" ht="12.75">
      <c r="C146" s="6"/>
      <c r="D146" s="1"/>
      <c r="E146" s="6"/>
      <c r="I146" s="1"/>
    </row>
    <row r="147" spans="3:9" ht="12.75">
      <c r="C147" s="6"/>
      <c r="D147" s="1"/>
      <c r="E147" s="6"/>
      <c r="I147" s="1"/>
    </row>
    <row r="148" spans="3:9" ht="12.75">
      <c r="C148" s="6"/>
      <c r="D148" s="1"/>
      <c r="E148" s="6"/>
      <c r="I148" s="1"/>
    </row>
    <row r="149" spans="3:9" ht="12.75">
      <c r="C149" s="6"/>
      <c r="D149" s="1"/>
      <c r="E149" s="6"/>
      <c r="I149" s="1"/>
    </row>
    <row r="150" spans="1:9" ht="12.75">
      <c r="A150" s="62" t="s">
        <v>641</v>
      </c>
      <c r="B150" s="60"/>
      <c r="C150" s="60"/>
      <c r="D150" s="60"/>
      <c r="E150" s="60"/>
      <c r="F150" s="60"/>
      <c r="G150" s="60"/>
      <c r="H150" s="60"/>
      <c r="I150" s="1"/>
    </row>
    <row r="151" spans="1:9" ht="12.75">
      <c r="A151" s="62" t="s">
        <v>570</v>
      </c>
      <c r="B151" s="60"/>
      <c r="C151" s="60"/>
      <c r="D151" s="60"/>
      <c r="E151" s="60"/>
      <c r="F151" s="60"/>
      <c r="G151" s="60"/>
      <c r="H151" s="60"/>
      <c r="I151" s="1"/>
    </row>
    <row r="152" spans="3:9" ht="12.75">
      <c r="C152" s="6"/>
      <c r="D152" s="1"/>
      <c r="E152" s="6"/>
      <c r="I152" s="1"/>
    </row>
    <row r="153" spans="3:9" ht="12.75">
      <c r="C153" s="6"/>
      <c r="D153" s="1"/>
      <c r="E153" s="6"/>
      <c r="I153" s="1"/>
    </row>
    <row r="154" spans="3:9" ht="12.75">
      <c r="C154" s="6"/>
      <c r="D154" s="1"/>
      <c r="E154" s="6"/>
      <c r="I154" s="1"/>
    </row>
    <row r="155" spans="1:9" ht="12.75">
      <c r="A155" s="61" t="s">
        <v>567</v>
      </c>
      <c r="B155" s="60"/>
      <c r="C155" s="60"/>
      <c r="D155" s="60"/>
      <c r="E155" s="61" t="s">
        <v>572</v>
      </c>
      <c r="F155" s="60"/>
      <c r="G155" s="60"/>
      <c r="H155" s="60"/>
      <c r="I155" s="1"/>
    </row>
    <row r="156" spans="1:9" ht="12.75">
      <c r="A156" s="60"/>
      <c r="B156" s="60"/>
      <c r="C156" s="60"/>
      <c r="D156" s="60"/>
      <c r="E156" s="60"/>
      <c r="F156" s="60"/>
      <c r="G156" s="60"/>
      <c r="H156" s="60"/>
      <c r="I156" s="1"/>
    </row>
    <row r="157" spans="1:9" ht="12.75">
      <c r="A157" s="60"/>
      <c r="B157" s="60"/>
      <c r="C157" s="60"/>
      <c r="D157" s="60"/>
      <c r="E157" s="61" t="s">
        <v>573</v>
      </c>
      <c r="F157" s="60"/>
      <c r="G157" s="60"/>
      <c r="H157" s="60"/>
      <c r="I157" s="1"/>
    </row>
    <row r="158" spans="1:9" ht="12.75">
      <c r="A158" s="60"/>
      <c r="B158" s="60"/>
      <c r="C158" s="63" t="s">
        <v>642</v>
      </c>
      <c r="D158" s="60"/>
      <c r="E158" s="60"/>
      <c r="F158" s="60"/>
      <c r="G158" s="60"/>
      <c r="H158" s="60"/>
      <c r="I158" s="1"/>
    </row>
    <row r="159" spans="1:9" ht="12.75">
      <c r="A159" s="60"/>
      <c r="B159" s="60"/>
      <c r="C159" s="63" t="s">
        <v>643</v>
      </c>
      <c r="D159" s="60"/>
      <c r="E159" s="60"/>
      <c r="F159" s="60"/>
      <c r="G159" s="60"/>
      <c r="H159" s="60"/>
      <c r="I159" s="1"/>
    </row>
    <row r="160" spans="1:9" ht="12.75">
      <c r="A160" s="60"/>
      <c r="B160" s="60"/>
      <c r="C160" s="63" t="s">
        <v>644</v>
      </c>
      <c r="D160" s="60"/>
      <c r="E160" s="60"/>
      <c r="F160" s="60"/>
      <c r="G160" s="60"/>
      <c r="H160" s="60"/>
      <c r="I160" s="1"/>
    </row>
    <row r="161" spans="1:9" ht="12.75">
      <c r="A161" s="60"/>
      <c r="B161" s="60"/>
      <c r="C161" s="63" t="s">
        <v>645</v>
      </c>
      <c r="D161" s="60"/>
      <c r="E161" s="60"/>
      <c r="F161" s="60"/>
      <c r="G161" s="60"/>
      <c r="H161" s="60"/>
      <c r="I161" s="1"/>
    </row>
    <row r="162" spans="1:9" ht="12.75">
      <c r="A162" s="64">
        <v>16</v>
      </c>
      <c r="B162" s="66" t="s">
        <v>646</v>
      </c>
      <c r="C162" s="63" t="s">
        <v>647</v>
      </c>
      <c r="D162" s="60"/>
      <c r="E162" s="60"/>
      <c r="F162" s="60"/>
      <c r="G162" s="60"/>
      <c r="H162" s="60"/>
      <c r="I162" s="1"/>
    </row>
    <row r="163" spans="1:9" ht="12.75">
      <c r="A163" s="60"/>
      <c r="B163" s="67">
        <v>51191</v>
      </c>
      <c r="C163" s="60"/>
      <c r="D163" s="60"/>
      <c r="E163" s="60"/>
      <c r="F163" s="60"/>
      <c r="G163" s="60"/>
      <c r="H163" s="60"/>
      <c r="I163" s="1"/>
    </row>
    <row r="164" spans="1:9" ht="12.75">
      <c r="A164" s="60"/>
      <c r="B164" s="60"/>
      <c r="C164" s="65" t="s">
        <v>648</v>
      </c>
      <c r="D164" s="1"/>
      <c r="E164" s="6"/>
      <c r="I164" s="1"/>
    </row>
    <row r="165" spans="1:9" ht="12.75">
      <c r="A165" s="60"/>
      <c r="B165" s="60"/>
      <c r="C165" s="65" t="s">
        <v>578</v>
      </c>
      <c r="D165" s="1"/>
      <c r="E165" s="6"/>
      <c r="I165" s="1"/>
    </row>
    <row r="166" spans="1:9" ht="12.75">
      <c r="A166" s="60"/>
      <c r="B166" s="60"/>
      <c r="C166" s="65" t="s">
        <v>579</v>
      </c>
      <c r="D166" s="1"/>
      <c r="E166" s="6"/>
      <c r="I166" s="1"/>
    </row>
    <row r="167" spans="1:9" ht="12.75">
      <c r="A167" s="60"/>
      <c r="B167" s="60"/>
      <c r="C167" s="63" t="s">
        <v>649</v>
      </c>
      <c r="D167" s="1"/>
      <c r="E167" s="6"/>
      <c r="I167" s="1"/>
    </row>
    <row r="168" spans="1:9" ht="12.75">
      <c r="A168" s="60"/>
      <c r="B168" s="60"/>
      <c r="C168" s="63" t="s">
        <v>650</v>
      </c>
      <c r="D168" s="1"/>
      <c r="E168" s="6"/>
      <c r="I168" s="1"/>
    </row>
    <row r="169" spans="1:9" ht="12.75">
      <c r="A169" s="60"/>
      <c r="B169" s="60"/>
      <c r="C169" s="63" t="s">
        <v>651</v>
      </c>
      <c r="D169" s="1"/>
      <c r="E169" s="6"/>
      <c r="I169" s="1"/>
    </row>
    <row r="170" spans="1:9" ht="12.75">
      <c r="A170" s="60"/>
      <c r="B170" s="60"/>
      <c r="C170" s="63" t="s">
        <v>645</v>
      </c>
      <c r="D170" s="1"/>
      <c r="E170" s="6"/>
      <c r="I170" s="1"/>
    </row>
    <row r="171" spans="1:9" ht="12.75">
      <c r="A171" s="64">
        <v>17</v>
      </c>
      <c r="B171" s="66" t="s">
        <v>646</v>
      </c>
      <c r="C171" s="63" t="s">
        <v>652</v>
      </c>
      <c r="D171" s="1"/>
      <c r="E171" s="6"/>
      <c r="I171" s="1"/>
    </row>
    <row r="172" spans="1:9" ht="12.75">
      <c r="A172" s="60"/>
      <c r="B172" s="67">
        <v>51191</v>
      </c>
      <c r="C172" s="60"/>
      <c r="D172" s="1"/>
      <c r="E172" s="6"/>
      <c r="I172" s="1"/>
    </row>
    <row r="173" spans="1:9" ht="12.75">
      <c r="A173" s="60"/>
      <c r="B173" s="60"/>
      <c r="C173" s="65" t="s">
        <v>653</v>
      </c>
      <c r="D173" s="1"/>
      <c r="E173" s="6"/>
      <c r="I173" s="1"/>
    </row>
    <row r="174" spans="1:9" ht="12.75">
      <c r="A174" s="60"/>
      <c r="B174" s="60"/>
      <c r="C174" s="65" t="s">
        <v>578</v>
      </c>
      <c r="D174" s="1"/>
      <c r="E174" s="6"/>
      <c r="I174" s="1"/>
    </row>
    <row r="175" spans="1:9" ht="12.75">
      <c r="A175" s="60"/>
      <c r="B175" s="60"/>
      <c r="C175" s="65" t="s">
        <v>579</v>
      </c>
      <c r="D175" s="1"/>
      <c r="E175" s="6"/>
      <c r="I175" s="1"/>
    </row>
    <row r="176" spans="1:9" ht="12.75">
      <c r="A176" s="60"/>
      <c r="B176" s="60"/>
      <c r="C176" s="63" t="s">
        <v>654</v>
      </c>
      <c r="D176" s="1"/>
      <c r="E176" s="6"/>
      <c r="I176" s="1"/>
    </row>
    <row r="177" spans="1:9" ht="12.75">
      <c r="A177" s="60"/>
      <c r="B177" s="60"/>
      <c r="C177" s="63" t="s">
        <v>655</v>
      </c>
      <c r="D177" s="1"/>
      <c r="E177" s="6"/>
      <c r="I177" s="1"/>
    </row>
    <row r="178" spans="1:9" ht="12.75">
      <c r="A178" s="60"/>
      <c r="B178" s="60"/>
      <c r="C178" s="63" t="s">
        <v>656</v>
      </c>
      <c r="D178" s="1"/>
      <c r="E178" s="6"/>
      <c r="I178" s="1"/>
    </row>
    <row r="179" spans="1:9" ht="12.75">
      <c r="A179" s="60"/>
      <c r="B179" s="60"/>
      <c r="C179" s="63" t="s">
        <v>657</v>
      </c>
      <c r="D179" s="1"/>
      <c r="E179" s="6"/>
      <c r="I179" s="1"/>
    </row>
    <row r="180" spans="1:9" ht="12.75">
      <c r="A180" s="64">
        <v>18</v>
      </c>
      <c r="B180" s="66" t="s">
        <v>575</v>
      </c>
      <c r="C180" s="63" t="s">
        <v>658</v>
      </c>
      <c r="D180" s="1"/>
      <c r="E180" s="6"/>
      <c r="I180" s="1"/>
    </row>
    <row r="181" spans="1:9" ht="12.75">
      <c r="A181" s="60"/>
      <c r="B181" s="60"/>
      <c r="C181" s="65" t="s">
        <v>653</v>
      </c>
      <c r="D181" s="1"/>
      <c r="E181" s="6"/>
      <c r="I181" s="1"/>
    </row>
    <row r="182" spans="1:9" ht="12.75">
      <c r="A182" s="60"/>
      <c r="B182" s="60"/>
      <c r="C182" s="65" t="s">
        <v>578</v>
      </c>
      <c r="D182" s="1"/>
      <c r="E182" s="6"/>
      <c r="I182" s="1"/>
    </row>
    <row r="183" spans="1:9" ht="12.75">
      <c r="A183" s="60"/>
      <c r="B183" s="60"/>
      <c r="C183" s="65" t="s">
        <v>579</v>
      </c>
      <c r="D183" s="1"/>
      <c r="E183" s="6"/>
      <c r="I183" s="1"/>
    </row>
    <row r="184" spans="1:9" ht="12.75">
      <c r="A184" s="60"/>
      <c r="B184" s="60"/>
      <c r="C184" s="63" t="s">
        <v>659</v>
      </c>
      <c r="D184" s="1"/>
      <c r="E184" s="6"/>
      <c r="I184" s="1"/>
    </row>
    <row r="185" spans="1:9" ht="12.75">
      <c r="A185" s="60"/>
      <c r="B185" s="60"/>
      <c r="C185" s="63" t="s">
        <v>660</v>
      </c>
      <c r="D185" s="1"/>
      <c r="E185" s="6"/>
      <c r="I185" s="1"/>
    </row>
    <row r="186" spans="1:9" ht="12.75">
      <c r="A186" s="60"/>
      <c r="B186" s="60"/>
      <c r="C186" s="63" t="s">
        <v>661</v>
      </c>
      <c r="D186" s="1"/>
      <c r="E186" s="6"/>
      <c r="I186" s="1"/>
    </row>
    <row r="187" spans="1:9" ht="12.75">
      <c r="A187" s="60"/>
      <c r="B187" s="60"/>
      <c r="C187" s="63" t="s">
        <v>662</v>
      </c>
      <c r="D187" s="1"/>
      <c r="E187" s="6"/>
      <c r="I187" s="1"/>
    </row>
    <row r="188" spans="1:9" ht="12.75">
      <c r="A188" s="60"/>
      <c r="B188" s="60"/>
      <c r="C188" s="63" t="s">
        <v>663</v>
      </c>
      <c r="D188" s="1"/>
      <c r="E188" s="6"/>
      <c r="I188" s="1"/>
    </row>
    <row r="189" spans="1:9" ht="12.75">
      <c r="A189" s="64">
        <v>19</v>
      </c>
      <c r="B189" s="66" t="s">
        <v>664</v>
      </c>
      <c r="C189" s="63" t="s">
        <v>665</v>
      </c>
      <c r="D189" s="1"/>
      <c r="E189" s="6"/>
      <c r="I189" s="1"/>
    </row>
    <row r="190" spans="1:9" ht="12.75">
      <c r="A190" s="60"/>
      <c r="B190" s="60"/>
      <c r="C190" s="65" t="s">
        <v>666</v>
      </c>
      <c r="D190" s="1"/>
      <c r="E190" s="6"/>
      <c r="I190" s="1"/>
    </row>
    <row r="191" spans="1:9" ht="12.75">
      <c r="A191" s="60"/>
      <c r="B191" s="60"/>
      <c r="C191" s="65" t="s">
        <v>578</v>
      </c>
      <c r="D191" s="1"/>
      <c r="E191" s="6"/>
      <c r="I191" s="1"/>
    </row>
    <row r="192" spans="1:9" ht="12.75">
      <c r="A192" s="60"/>
      <c r="B192" s="60"/>
      <c r="C192" s="65" t="s">
        <v>579</v>
      </c>
      <c r="D192" s="1"/>
      <c r="E192" s="6"/>
      <c r="I192" s="1"/>
    </row>
    <row r="193" spans="1:9" ht="12.75">
      <c r="A193" s="60"/>
      <c r="B193" s="60"/>
      <c r="C193" s="63" t="s">
        <v>667</v>
      </c>
      <c r="D193" s="1"/>
      <c r="E193" s="6"/>
      <c r="I193" s="1"/>
    </row>
    <row r="194" spans="1:9" ht="12.75">
      <c r="A194" s="60"/>
      <c r="B194" s="60"/>
      <c r="C194" s="63" t="s">
        <v>660</v>
      </c>
      <c r="D194" s="1"/>
      <c r="E194" s="6"/>
      <c r="I194" s="1"/>
    </row>
    <row r="195" spans="1:9" ht="12.75">
      <c r="A195" s="60"/>
      <c r="B195" s="60"/>
      <c r="C195" s="63" t="s">
        <v>668</v>
      </c>
      <c r="D195" s="1"/>
      <c r="E195" s="6"/>
      <c r="I195" s="1"/>
    </row>
    <row r="196" spans="1:9" ht="12.75">
      <c r="A196" s="60"/>
      <c r="B196" s="60"/>
      <c r="C196" s="63" t="s">
        <v>669</v>
      </c>
      <c r="D196" s="1"/>
      <c r="E196" s="6"/>
      <c r="I196" s="1"/>
    </row>
    <row r="197" spans="1:9" ht="12.75">
      <c r="A197" s="60"/>
      <c r="B197" s="60"/>
      <c r="C197" s="63" t="s">
        <v>663</v>
      </c>
      <c r="D197" s="1"/>
      <c r="E197" s="6"/>
      <c r="I197" s="1"/>
    </row>
    <row r="198" spans="1:9" ht="12.75">
      <c r="A198" s="64">
        <v>20</v>
      </c>
      <c r="B198" s="66" t="s">
        <v>664</v>
      </c>
      <c r="C198" s="63" t="s">
        <v>670</v>
      </c>
      <c r="D198" s="1"/>
      <c r="E198" s="6"/>
      <c r="I198" s="1"/>
    </row>
    <row r="199" spans="1:9" ht="12.75">
      <c r="A199" s="60"/>
      <c r="B199" s="60"/>
      <c r="C199" s="65" t="s">
        <v>671</v>
      </c>
      <c r="D199" s="1"/>
      <c r="E199" s="6"/>
      <c r="I199" s="1"/>
    </row>
    <row r="200" spans="1:9" ht="12.75">
      <c r="A200" s="60"/>
      <c r="B200" s="60"/>
      <c r="C200" s="65" t="s">
        <v>578</v>
      </c>
      <c r="D200" s="1"/>
      <c r="E200" s="6"/>
      <c r="I200" s="1"/>
    </row>
    <row r="201" spans="1:9" ht="12.75">
      <c r="A201" s="60"/>
      <c r="B201" s="60"/>
      <c r="C201" s="65" t="s">
        <v>579</v>
      </c>
      <c r="D201" s="1"/>
      <c r="E201" s="6"/>
      <c r="I201" s="1"/>
    </row>
    <row r="202" spans="3:9" ht="12.75">
      <c r="C202" s="6"/>
      <c r="D202" s="1"/>
      <c r="E202" s="6"/>
      <c r="I202" s="1"/>
    </row>
    <row r="203" spans="1:9" ht="12.75">
      <c r="A203" s="60"/>
      <c r="B203" s="60"/>
      <c r="C203" s="63" t="s">
        <v>672</v>
      </c>
      <c r="D203" s="1"/>
      <c r="E203" s="6"/>
      <c r="I203" s="1"/>
    </row>
    <row r="204" spans="1:9" ht="12.75">
      <c r="A204" s="60"/>
      <c r="B204" s="60"/>
      <c r="C204" s="63" t="s">
        <v>673</v>
      </c>
      <c r="D204" s="1"/>
      <c r="E204" s="6"/>
      <c r="I204" s="1"/>
    </row>
    <row r="205" spans="1:9" ht="12.75">
      <c r="A205" s="60"/>
      <c r="B205" s="60"/>
      <c r="C205" s="63" t="s">
        <v>674</v>
      </c>
      <c r="D205" s="1"/>
      <c r="E205" s="6"/>
      <c r="I205" s="1"/>
    </row>
    <row r="206" spans="1:9" ht="12.75">
      <c r="A206" s="64">
        <v>21</v>
      </c>
      <c r="B206" s="66" t="s">
        <v>664</v>
      </c>
      <c r="C206" s="63" t="s">
        <v>675</v>
      </c>
      <c r="D206" s="1"/>
      <c r="E206" s="6"/>
      <c r="I206" s="1"/>
    </row>
    <row r="207" spans="1:9" ht="12.75">
      <c r="A207" s="60"/>
      <c r="B207" s="60"/>
      <c r="C207" s="65" t="s">
        <v>676</v>
      </c>
      <c r="D207" s="1"/>
      <c r="E207" s="6"/>
      <c r="I207" s="1"/>
    </row>
    <row r="208" spans="1:9" ht="12.75">
      <c r="A208" s="60"/>
      <c r="B208" s="60"/>
      <c r="C208" s="65" t="s">
        <v>578</v>
      </c>
      <c r="D208" s="1"/>
      <c r="E208" s="6"/>
      <c r="I208" s="1"/>
    </row>
    <row r="209" spans="1:9" ht="12.75">
      <c r="A209" s="60"/>
      <c r="B209" s="60"/>
      <c r="C209" s="65" t="s">
        <v>579</v>
      </c>
      <c r="D209" s="1"/>
      <c r="E209" s="6"/>
      <c r="I209" s="1"/>
    </row>
    <row r="210" spans="1:9" ht="12.75">
      <c r="A210" s="60"/>
      <c r="B210" s="60"/>
      <c r="C210" s="63" t="s">
        <v>672</v>
      </c>
      <c r="D210" s="1"/>
      <c r="E210" s="6"/>
      <c r="I210" s="1"/>
    </row>
    <row r="211" spans="1:9" ht="12.75">
      <c r="A211" s="60"/>
      <c r="B211" s="60"/>
      <c r="C211" s="63" t="s">
        <v>677</v>
      </c>
      <c r="D211" s="1"/>
      <c r="E211" s="6"/>
      <c r="I211" s="1"/>
    </row>
    <row r="212" spans="1:9" ht="12.75">
      <c r="A212" s="60"/>
      <c r="B212" s="60"/>
      <c r="C212" s="63" t="s">
        <v>674</v>
      </c>
      <c r="D212" s="60"/>
      <c r="E212" s="60"/>
      <c r="F212" s="60"/>
      <c r="G212" s="60"/>
      <c r="H212" s="60"/>
      <c r="I212" s="1"/>
    </row>
    <row r="213" spans="1:9" ht="12.75">
      <c r="A213" s="64">
        <v>22</v>
      </c>
      <c r="B213" s="66" t="s">
        <v>664</v>
      </c>
      <c r="C213" s="63" t="s">
        <v>678</v>
      </c>
      <c r="D213" s="60"/>
      <c r="E213" s="60"/>
      <c r="F213" s="60"/>
      <c r="G213" s="60"/>
      <c r="H213" s="60"/>
      <c r="I213" s="1"/>
    </row>
    <row r="214" spans="1:9" ht="12.75">
      <c r="A214" s="60"/>
      <c r="B214" s="60"/>
      <c r="C214" s="65" t="s">
        <v>648</v>
      </c>
      <c r="D214" s="60"/>
      <c r="E214" s="60"/>
      <c r="F214" s="60"/>
      <c r="G214" s="60"/>
      <c r="H214" s="60"/>
      <c r="I214" s="1"/>
    </row>
    <row r="215" spans="1:9" ht="12.75">
      <c r="A215" s="60"/>
      <c r="B215" s="60"/>
      <c r="C215" s="65" t="s">
        <v>578</v>
      </c>
      <c r="D215" s="60"/>
      <c r="E215" s="60"/>
      <c r="F215" s="60"/>
      <c r="G215" s="60"/>
      <c r="H215" s="60"/>
      <c r="I215" s="1"/>
    </row>
    <row r="216" spans="1:9" ht="12.75">
      <c r="A216" s="60"/>
      <c r="B216" s="60"/>
      <c r="C216" s="65" t="s">
        <v>579</v>
      </c>
      <c r="D216" s="60"/>
      <c r="E216" s="60"/>
      <c r="F216" s="60"/>
      <c r="G216" s="60"/>
      <c r="H216" s="60"/>
      <c r="I216" s="1"/>
    </row>
    <row r="217" spans="3:9" ht="12.75">
      <c r="C217" s="6"/>
      <c r="D217" s="1"/>
      <c r="E217" s="6"/>
      <c r="I217" s="1"/>
    </row>
    <row r="218" spans="3:9" ht="12.75">
      <c r="C218" s="6"/>
      <c r="D218" s="1"/>
      <c r="E218" s="6"/>
      <c r="I218" s="1"/>
    </row>
    <row r="219" spans="3:9" ht="12.75">
      <c r="C219" s="6"/>
      <c r="D219" s="1"/>
      <c r="E219" s="6"/>
      <c r="I219" s="1"/>
    </row>
    <row r="220" spans="3:9" ht="12.75">
      <c r="C220" s="6"/>
      <c r="D220" s="1"/>
      <c r="E220" s="6"/>
      <c r="I220" s="1"/>
    </row>
    <row r="221" spans="1:9" ht="12.75">
      <c r="A221" s="62" t="s">
        <v>679</v>
      </c>
      <c r="B221" s="60"/>
      <c r="C221" s="60"/>
      <c r="D221" s="60"/>
      <c r="E221" s="60"/>
      <c r="F221" s="60"/>
      <c r="G221" s="60"/>
      <c r="H221" s="60"/>
      <c r="I221" s="1"/>
    </row>
    <row r="222" spans="1:9" ht="12.75">
      <c r="A222" s="62" t="s">
        <v>570</v>
      </c>
      <c r="B222" s="60"/>
      <c r="C222" s="60"/>
      <c r="D222" s="60"/>
      <c r="E222" s="60"/>
      <c r="F222" s="60"/>
      <c r="G222" s="60"/>
      <c r="H222" s="60"/>
      <c r="I222" s="1"/>
    </row>
    <row r="223" spans="3:9" ht="12.75">
      <c r="C223" s="6"/>
      <c r="D223" s="1"/>
      <c r="E223" s="6"/>
      <c r="I223" s="1"/>
    </row>
    <row r="224" spans="3:9" ht="12.75">
      <c r="C224" s="6"/>
      <c r="D224" s="1"/>
      <c r="E224" s="6"/>
      <c r="I224" s="1"/>
    </row>
    <row r="225" spans="3:9" ht="12.75">
      <c r="C225" s="6"/>
      <c r="D225" s="1"/>
      <c r="E225" s="6"/>
      <c r="I225" s="1"/>
    </row>
    <row r="226" spans="1:9" ht="12.75">
      <c r="A226" s="61" t="s">
        <v>567</v>
      </c>
      <c r="B226" s="60"/>
      <c r="C226" s="60"/>
      <c r="D226" s="60"/>
      <c r="E226" s="61" t="s">
        <v>572</v>
      </c>
      <c r="F226" s="60"/>
      <c r="G226" s="60"/>
      <c r="H226" s="60"/>
      <c r="I226" s="1"/>
    </row>
    <row r="227" spans="1:9" ht="12.75">
      <c r="A227" s="60"/>
      <c r="B227" s="60"/>
      <c r="C227" s="60"/>
      <c r="D227" s="60"/>
      <c r="E227" s="60"/>
      <c r="F227" s="60"/>
      <c r="G227" s="60"/>
      <c r="H227" s="60"/>
      <c r="I227" s="1"/>
    </row>
    <row r="228" spans="1:9" ht="12.75">
      <c r="A228" s="60"/>
      <c r="B228" s="60"/>
      <c r="C228" s="60"/>
      <c r="D228" s="60"/>
      <c r="E228" s="61" t="s">
        <v>573</v>
      </c>
      <c r="I228" s="1"/>
    </row>
    <row r="229" spans="1:9" ht="12.75">
      <c r="A229" s="60"/>
      <c r="B229" s="60"/>
      <c r="C229" s="63" t="s">
        <v>672</v>
      </c>
      <c r="D229" s="60"/>
      <c r="E229" s="60"/>
      <c r="I229" s="1"/>
    </row>
    <row r="230" spans="1:9" ht="12.75">
      <c r="A230" s="60"/>
      <c r="B230" s="60"/>
      <c r="C230" s="63" t="s">
        <v>677</v>
      </c>
      <c r="D230" s="60"/>
      <c r="E230" s="60"/>
      <c r="I230" s="1"/>
    </row>
    <row r="231" spans="1:9" ht="12.75">
      <c r="A231" s="60"/>
      <c r="B231" s="60"/>
      <c r="C231" s="63" t="s">
        <v>674</v>
      </c>
      <c r="D231" s="60"/>
      <c r="E231" s="60"/>
      <c r="I231" s="1"/>
    </row>
    <row r="232" spans="1:9" ht="12.75">
      <c r="A232" s="64">
        <v>23</v>
      </c>
      <c r="B232" s="66" t="s">
        <v>664</v>
      </c>
      <c r="C232" s="63" t="s">
        <v>680</v>
      </c>
      <c r="D232" s="60"/>
      <c r="E232" s="60"/>
      <c r="I232" s="1"/>
    </row>
    <row r="233" spans="1:9" ht="12.75">
      <c r="A233" s="60"/>
      <c r="B233" s="60"/>
      <c r="C233" s="65" t="s">
        <v>648</v>
      </c>
      <c r="D233" s="60"/>
      <c r="E233" s="60"/>
      <c r="I233" s="1"/>
    </row>
    <row r="234" spans="1:9" ht="12.75">
      <c r="A234" s="60"/>
      <c r="B234" s="60"/>
      <c r="C234" s="65" t="s">
        <v>578</v>
      </c>
      <c r="D234" s="60"/>
      <c r="E234" s="60"/>
      <c r="I234" s="1"/>
    </row>
    <row r="235" spans="1:9" ht="12.75">
      <c r="A235" s="60"/>
      <c r="B235" s="60"/>
      <c r="C235" s="65" t="s">
        <v>579</v>
      </c>
      <c r="D235" s="60"/>
      <c r="E235" s="60"/>
      <c r="I235" s="1"/>
    </row>
    <row r="236" spans="1:9" ht="12.75">
      <c r="A236" s="60"/>
      <c r="B236" s="60"/>
      <c r="C236" s="63" t="s">
        <v>672</v>
      </c>
      <c r="D236" s="60"/>
      <c r="E236" s="60"/>
      <c r="I236" s="1"/>
    </row>
    <row r="237" spans="1:9" ht="12.75">
      <c r="A237" s="60"/>
      <c r="B237" s="60"/>
      <c r="C237" s="63" t="s">
        <v>677</v>
      </c>
      <c r="D237" s="60"/>
      <c r="E237" s="60"/>
      <c r="I237" s="1"/>
    </row>
    <row r="238" spans="1:9" ht="12.75">
      <c r="A238" s="60"/>
      <c r="B238" s="60"/>
      <c r="C238" s="63" t="s">
        <v>674</v>
      </c>
      <c r="D238" s="60"/>
      <c r="E238" s="60"/>
      <c r="I238" s="1"/>
    </row>
    <row r="239" spans="1:9" ht="12.75">
      <c r="A239" s="64">
        <v>24</v>
      </c>
      <c r="B239" s="66" t="s">
        <v>664</v>
      </c>
      <c r="C239" s="63" t="s">
        <v>681</v>
      </c>
      <c r="D239" s="60"/>
      <c r="E239" s="60"/>
      <c r="I239" s="1"/>
    </row>
    <row r="240" spans="1:9" ht="12.75">
      <c r="A240" s="60"/>
      <c r="B240" s="60"/>
      <c r="C240" s="65" t="s">
        <v>682</v>
      </c>
      <c r="D240" s="60"/>
      <c r="E240" s="60"/>
      <c r="I240" s="1"/>
    </row>
    <row r="241" spans="1:9" ht="12.75">
      <c r="A241" s="60"/>
      <c r="B241" s="60"/>
      <c r="C241" s="65" t="s">
        <v>578</v>
      </c>
      <c r="D241" s="60"/>
      <c r="E241" s="60"/>
      <c r="I241" s="1"/>
    </row>
    <row r="242" spans="1:9" ht="12.75">
      <c r="A242" s="60"/>
      <c r="B242" s="60"/>
      <c r="C242" s="65" t="s">
        <v>579</v>
      </c>
      <c r="D242" s="60"/>
      <c r="E242" s="60"/>
      <c r="I242" s="1"/>
    </row>
    <row r="243" spans="1:9" ht="12.75">
      <c r="A243" s="60"/>
      <c r="B243" s="60"/>
      <c r="C243" s="63" t="s">
        <v>672</v>
      </c>
      <c r="D243" s="60"/>
      <c r="E243" s="60"/>
      <c r="I243" s="1"/>
    </row>
    <row r="244" spans="1:9" ht="12.75">
      <c r="A244" s="60"/>
      <c r="B244" s="60"/>
      <c r="C244" s="63" t="s">
        <v>683</v>
      </c>
      <c r="D244" s="1"/>
      <c r="E244" s="6"/>
      <c r="I244" s="1"/>
    </row>
    <row r="245" spans="1:9" ht="12.75">
      <c r="A245" s="60"/>
      <c r="B245" s="60"/>
      <c r="C245" s="63" t="s">
        <v>674</v>
      </c>
      <c r="D245" s="1"/>
      <c r="E245" s="6"/>
      <c r="I245" s="1"/>
    </row>
    <row r="246" spans="1:9" ht="12.75">
      <c r="A246" s="64">
        <v>25</v>
      </c>
      <c r="B246" s="66" t="s">
        <v>664</v>
      </c>
      <c r="C246" s="63" t="s">
        <v>684</v>
      </c>
      <c r="D246" s="1"/>
      <c r="E246" s="6"/>
      <c r="I246" s="1"/>
    </row>
    <row r="247" spans="1:9" ht="12.75">
      <c r="A247" s="60"/>
      <c r="B247" s="60"/>
      <c r="C247" s="65" t="s">
        <v>685</v>
      </c>
      <c r="D247" s="1"/>
      <c r="E247" s="6"/>
      <c r="I247" s="1"/>
    </row>
    <row r="248" spans="1:9" ht="12.75">
      <c r="A248" s="60"/>
      <c r="B248" s="60"/>
      <c r="C248" s="65" t="s">
        <v>578</v>
      </c>
      <c r="D248" s="1"/>
      <c r="E248" s="6"/>
      <c r="I248" s="1"/>
    </row>
    <row r="249" spans="1:9" ht="12.75">
      <c r="A249" s="60"/>
      <c r="B249" s="60"/>
      <c r="C249" s="65" t="s">
        <v>579</v>
      </c>
      <c r="D249" s="1"/>
      <c r="E249" s="6"/>
      <c r="I249" s="1"/>
    </row>
    <row r="250" spans="1:9" ht="12.75">
      <c r="A250" s="60"/>
      <c r="B250" s="60"/>
      <c r="C250" s="63" t="s">
        <v>686</v>
      </c>
      <c r="D250" s="1"/>
      <c r="E250" s="6"/>
      <c r="I250" s="1"/>
    </row>
    <row r="251" spans="3:9" ht="12.75">
      <c r="C251" s="6"/>
      <c r="D251" s="1"/>
      <c r="E251" s="6"/>
      <c r="I251" s="1"/>
    </row>
    <row r="252" spans="1:9" ht="12.75">
      <c r="A252" s="60"/>
      <c r="B252" s="60"/>
      <c r="C252" s="63" t="s">
        <v>687</v>
      </c>
      <c r="D252" s="1"/>
      <c r="E252" s="6"/>
      <c r="I252" s="1"/>
    </row>
    <row r="253" spans="1:9" ht="12.75">
      <c r="A253" s="60"/>
      <c r="B253" s="60"/>
      <c r="C253" s="63" t="s">
        <v>688</v>
      </c>
      <c r="D253" s="1"/>
      <c r="E253" s="6"/>
      <c r="I253" s="1"/>
    </row>
    <row r="254" spans="1:9" ht="12.75">
      <c r="A254" s="60"/>
      <c r="B254" s="60"/>
      <c r="C254" s="63" t="s">
        <v>663</v>
      </c>
      <c r="D254" s="1"/>
      <c r="E254" s="6"/>
      <c r="I254" s="1"/>
    </row>
    <row r="255" spans="1:9" ht="12.75">
      <c r="A255" s="64">
        <v>26</v>
      </c>
      <c r="B255" s="66" t="s">
        <v>664</v>
      </c>
      <c r="C255" s="63" t="s">
        <v>689</v>
      </c>
      <c r="D255" s="1"/>
      <c r="E255" s="6"/>
      <c r="I255" s="1"/>
    </row>
    <row r="256" spans="1:9" ht="12.75">
      <c r="A256" s="60"/>
      <c r="B256" s="60"/>
      <c r="C256" s="65" t="s">
        <v>666</v>
      </c>
      <c r="D256" s="1"/>
      <c r="E256" s="6"/>
      <c r="I256" s="1"/>
    </row>
    <row r="257" spans="1:9" ht="12.75">
      <c r="A257" s="60"/>
      <c r="B257" s="60"/>
      <c r="C257" s="65" t="s">
        <v>578</v>
      </c>
      <c r="D257" s="1"/>
      <c r="E257" s="6"/>
      <c r="I257" s="1"/>
    </row>
    <row r="258" spans="1:9" ht="12.75">
      <c r="A258" s="60"/>
      <c r="B258" s="60"/>
      <c r="C258" s="65" t="s">
        <v>579</v>
      </c>
      <c r="D258" s="1"/>
      <c r="E258" s="6"/>
      <c r="I258" s="1"/>
    </row>
    <row r="259" spans="1:9" ht="12.75">
      <c r="A259" s="60"/>
      <c r="B259" s="60"/>
      <c r="C259" s="63" t="s">
        <v>690</v>
      </c>
      <c r="D259" s="1"/>
      <c r="E259" s="6"/>
      <c r="I259" s="1"/>
    </row>
    <row r="260" spans="1:9" ht="12.75">
      <c r="A260" s="60"/>
      <c r="B260" s="60"/>
      <c r="C260" s="63" t="s">
        <v>691</v>
      </c>
      <c r="D260" s="1"/>
      <c r="E260" s="6"/>
      <c r="I260" s="1"/>
    </row>
    <row r="261" spans="1:9" ht="12.75">
      <c r="A261" s="60"/>
      <c r="B261" s="60"/>
      <c r="C261" s="63" t="s">
        <v>692</v>
      </c>
      <c r="D261" s="1"/>
      <c r="E261" s="6"/>
      <c r="I261" s="1"/>
    </row>
    <row r="262" spans="1:9" ht="12.75">
      <c r="A262" s="60"/>
      <c r="B262" s="60"/>
      <c r="C262" s="63" t="s">
        <v>693</v>
      </c>
      <c r="D262" s="1"/>
      <c r="E262" s="6"/>
      <c r="I262" s="1"/>
    </row>
    <row r="263" spans="1:9" ht="12.75">
      <c r="A263" s="64">
        <v>27</v>
      </c>
      <c r="B263" s="66" t="s">
        <v>664</v>
      </c>
      <c r="C263" s="63" t="s">
        <v>694</v>
      </c>
      <c r="D263" s="1"/>
      <c r="E263" s="6"/>
      <c r="I263" s="1"/>
    </row>
    <row r="264" spans="1:9" ht="12.75">
      <c r="A264" s="60"/>
      <c r="B264" s="60"/>
      <c r="C264" s="65" t="s">
        <v>695</v>
      </c>
      <c r="D264" s="1"/>
      <c r="E264" s="6"/>
      <c r="I264" s="1"/>
    </row>
    <row r="265" spans="1:9" ht="12.75">
      <c r="A265" s="60"/>
      <c r="B265" s="60"/>
      <c r="C265" s="65" t="s">
        <v>578</v>
      </c>
      <c r="D265" s="1"/>
      <c r="E265" s="6"/>
      <c r="I265" s="1"/>
    </row>
    <row r="266" spans="1:9" ht="12.75">
      <c r="A266" s="60"/>
      <c r="B266" s="60"/>
      <c r="C266" s="65" t="s">
        <v>579</v>
      </c>
      <c r="D266" s="1"/>
      <c r="E266" s="6"/>
      <c r="I266" s="1"/>
    </row>
    <row r="267" spans="1:9" ht="12.75">
      <c r="A267" s="60"/>
      <c r="B267" s="60"/>
      <c r="C267" s="63" t="s">
        <v>696</v>
      </c>
      <c r="D267" s="1"/>
      <c r="E267" s="6"/>
      <c r="I267" s="1"/>
    </row>
    <row r="268" spans="1:9" ht="12.75">
      <c r="A268" s="60"/>
      <c r="B268" s="60"/>
      <c r="C268" s="63" t="s">
        <v>697</v>
      </c>
      <c r="D268" s="1"/>
      <c r="E268" s="6"/>
      <c r="I268" s="1"/>
    </row>
    <row r="269" spans="1:9" ht="12.75">
      <c r="A269" s="60"/>
      <c r="B269" s="60"/>
      <c r="C269" s="63" t="s">
        <v>698</v>
      </c>
      <c r="D269" s="1"/>
      <c r="E269" s="6"/>
      <c r="I269" s="1"/>
    </row>
    <row r="270" spans="1:9" ht="12.75">
      <c r="A270" s="60"/>
      <c r="B270" s="60"/>
      <c r="C270" s="63" t="s">
        <v>693</v>
      </c>
      <c r="D270" s="1"/>
      <c r="E270" s="6"/>
      <c r="I270" s="1"/>
    </row>
    <row r="271" spans="1:9" ht="12.75">
      <c r="A271" s="64">
        <v>28</v>
      </c>
      <c r="B271" s="66" t="s">
        <v>664</v>
      </c>
      <c r="C271" s="63" t="s">
        <v>699</v>
      </c>
      <c r="D271" s="1"/>
      <c r="E271" s="6"/>
      <c r="I271" s="1"/>
    </row>
    <row r="272" spans="1:9" ht="12.75">
      <c r="A272" s="60"/>
      <c r="B272" s="60"/>
      <c r="C272" s="65" t="s">
        <v>700</v>
      </c>
      <c r="D272" s="1"/>
      <c r="E272" s="6"/>
      <c r="I272" s="1"/>
    </row>
    <row r="273" spans="1:9" ht="12.75">
      <c r="A273" s="60"/>
      <c r="B273" s="60"/>
      <c r="C273" s="65" t="s">
        <v>578</v>
      </c>
      <c r="D273" s="1"/>
      <c r="E273" s="6"/>
      <c r="I273" s="1"/>
    </row>
    <row r="274" spans="1:9" ht="12.75">
      <c r="A274" s="60"/>
      <c r="B274" s="60"/>
      <c r="C274" s="65" t="s">
        <v>579</v>
      </c>
      <c r="D274" s="1"/>
      <c r="E274" s="6"/>
      <c r="I274" s="1"/>
    </row>
    <row r="275" spans="1:9" ht="12.75">
      <c r="A275" s="60"/>
      <c r="B275" s="60"/>
      <c r="C275" s="63" t="s">
        <v>701</v>
      </c>
      <c r="D275" s="1"/>
      <c r="E275" s="6"/>
      <c r="I275" s="1"/>
    </row>
    <row r="276" spans="1:9" ht="12.75">
      <c r="A276" s="60"/>
      <c r="B276" s="60"/>
      <c r="C276" s="63" t="s">
        <v>702</v>
      </c>
      <c r="D276" s="1"/>
      <c r="E276" s="6"/>
      <c r="I276" s="1"/>
    </row>
    <row r="277" spans="1:9" ht="12.75">
      <c r="A277" s="60"/>
      <c r="B277" s="60"/>
      <c r="C277" s="63" t="s">
        <v>703</v>
      </c>
      <c r="D277" s="1"/>
      <c r="E277" s="6"/>
      <c r="I277" s="1"/>
    </row>
    <row r="278" spans="1:9" ht="12.75">
      <c r="A278" s="60"/>
      <c r="B278" s="60"/>
      <c r="C278" s="63" t="s">
        <v>693</v>
      </c>
      <c r="D278" s="1"/>
      <c r="E278" s="6"/>
      <c r="I278" s="1"/>
    </row>
    <row r="279" spans="1:9" ht="12.75">
      <c r="A279" s="64">
        <v>29</v>
      </c>
      <c r="B279" s="66" t="s">
        <v>664</v>
      </c>
      <c r="C279" s="63" t="s">
        <v>704</v>
      </c>
      <c r="D279" s="1"/>
      <c r="E279" s="6"/>
      <c r="I279" s="1"/>
    </row>
    <row r="280" spans="1:9" ht="12.75">
      <c r="A280" s="60"/>
      <c r="B280" s="60"/>
      <c r="C280" s="65" t="s">
        <v>671</v>
      </c>
      <c r="D280" s="1"/>
      <c r="E280" s="6"/>
      <c r="I280" s="1"/>
    </row>
    <row r="281" spans="1:9" ht="12.75">
      <c r="A281" s="60"/>
      <c r="B281" s="60"/>
      <c r="C281" s="65" t="s">
        <v>578</v>
      </c>
      <c r="D281" s="1"/>
      <c r="E281" s="6"/>
      <c r="I281" s="1"/>
    </row>
    <row r="282" spans="1:9" ht="12.75">
      <c r="A282" s="60"/>
      <c r="B282" s="60"/>
      <c r="C282" s="65" t="s">
        <v>579</v>
      </c>
      <c r="D282" s="1"/>
      <c r="E282" s="6"/>
      <c r="I282" s="1"/>
    </row>
    <row r="283" spans="3:9" ht="12.75">
      <c r="C283" s="6"/>
      <c r="D283" s="1"/>
      <c r="E283" s="6"/>
      <c r="I283" s="1"/>
    </row>
    <row r="284" spans="3:9" ht="12.75">
      <c r="C284" s="6"/>
      <c r="D284" s="1"/>
      <c r="E284" s="6"/>
      <c r="I284" s="1"/>
    </row>
    <row r="285" spans="3:9" ht="12.75">
      <c r="C285" s="6"/>
      <c r="D285" s="1"/>
      <c r="E285" s="6"/>
      <c r="I285" s="1"/>
    </row>
    <row r="286" spans="3:9" ht="12.75">
      <c r="C286" s="6"/>
      <c r="D286" s="1"/>
      <c r="E286" s="6"/>
      <c r="I286" s="1"/>
    </row>
    <row r="287" spans="3:9" ht="12.75">
      <c r="C287" s="6"/>
      <c r="D287" s="1"/>
      <c r="E287" s="6"/>
      <c r="I287" s="1"/>
    </row>
    <row r="288" spans="3:9" ht="12.75">
      <c r="C288" s="6"/>
      <c r="D288" s="1"/>
      <c r="E288" s="6"/>
      <c r="I288" s="1"/>
    </row>
    <row r="289" spans="3:9" ht="12.75">
      <c r="C289" s="6"/>
      <c r="D289" s="1"/>
      <c r="E289" s="6"/>
      <c r="I289" s="1"/>
    </row>
    <row r="290" spans="3:9" ht="12.75">
      <c r="C290" s="6"/>
      <c r="D290" s="1"/>
      <c r="E290" s="6"/>
      <c r="I290" s="1"/>
    </row>
    <row r="291" spans="3:9" ht="12.75">
      <c r="C291" s="6"/>
      <c r="D291" s="1"/>
      <c r="E291" s="6"/>
      <c r="I291" s="1"/>
    </row>
    <row r="292" spans="1:9" ht="12.75">
      <c r="A292" s="62" t="s">
        <v>705</v>
      </c>
      <c r="B292" s="60"/>
      <c r="C292" s="60"/>
      <c r="D292" s="60"/>
      <c r="E292" s="60"/>
      <c r="F292" s="60"/>
      <c r="G292" s="60"/>
      <c r="H292" s="60"/>
      <c r="I292" s="1"/>
    </row>
    <row r="293" spans="1:9" ht="12.75">
      <c r="A293" s="62" t="s">
        <v>570</v>
      </c>
      <c r="B293" s="60"/>
      <c r="C293" s="60"/>
      <c r="D293" s="60"/>
      <c r="E293" s="60"/>
      <c r="F293" s="60"/>
      <c r="G293" s="60"/>
      <c r="H293" s="60"/>
      <c r="I293" s="1"/>
    </row>
    <row r="294" spans="3:9" ht="12.75">
      <c r="C294" s="6"/>
      <c r="D294" s="1"/>
      <c r="E294" s="6"/>
      <c r="I294" s="1"/>
    </row>
    <row r="295" spans="3:9" ht="12.75">
      <c r="C295" s="6"/>
      <c r="D295" s="1"/>
      <c r="E295" s="6"/>
      <c r="I295" s="1"/>
    </row>
    <row r="296" spans="3:9" ht="12.75">
      <c r="C296" s="6"/>
      <c r="D296" s="1"/>
      <c r="E296" s="6"/>
      <c r="I296" s="1"/>
    </row>
    <row r="297" spans="1:9" ht="12.75">
      <c r="A297" s="61" t="s">
        <v>567</v>
      </c>
      <c r="B297" s="60"/>
      <c r="C297" s="60"/>
      <c r="D297" s="60"/>
      <c r="E297" s="61" t="s">
        <v>572</v>
      </c>
      <c r="F297" s="60"/>
      <c r="G297" s="60"/>
      <c r="H297" s="60"/>
      <c r="I297" s="1"/>
    </row>
    <row r="298" spans="1:9" ht="12.75">
      <c r="A298" s="60"/>
      <c r="B298" s="60"/>
      <c r="C298" s="60"/>
      <c r="D298" s="60"/>
      <c r="E298" s="60"/>
      <c r="F298" s="60"/>
      <c r="G298" s="60"/>
      <c r="H298" s="60"/>
      <c r="I298" s="1"/>
    </row>
    <row r="299" spans="1:9" ht="12.75">
      <c r="A299" s="60"/>
      <c r="B299" s="60"/>
      <c r="C299" s="60"/>
      <c r="D299" s="60"/>
      <c r="E299" s="61" t="s">
        <v>573</v>
      </c>
      <c r="F299" s="60"/>
      <c r="G299" s="60"/>
      <c r="H299" s="60"/>
      <c r="I299" s="1"/>
    </row>
    <row r="300" spans="1:9" ht="12.75">
      <c r="A300" s="60"/>
      <c r="B300" s="60"/>
      <c r="C300" s="63" t="s">
        <v>706</v>
      </c>
      <c r="D300" s="60"/>
      <c r="E300" s="60"/>
      <c r="F300" s="60"/>
      <c r="G300" s="60"/>
      <c r="H300" s="60"/>
      <c r="I300" s="1"/>
    </row>
    <row r="301" spans="1:9" ht="12.75">
      <c r="A301" s="60"/>
      <c r="B301" s="60"/>
      <c r="C301" s="63" t="s">
        <v>702</v>
      </c>
      <c r="D301" s="60"/>
      <c r="E301" s="60"/>
      <c r="F301" s="60"/>
      <c r="G301" s="60"/>
      <c r="H301" s="60"/>
      <c r="I301" s="1"/>
    </row>
    <row r="302" spans="1:9" ht="12.75">
      <c r="A302" s="60"/>
      <c r="B302" s="60"/>
      <c r="C302" s="63" t="s">
        <v>707</v>
      </c>
      <c r="D302" s="60"/>
      <c r="E302" s="60"/>
      <c r="F302" s="60"/>
      <c r="G302" s="60"/>
      <c r="H302" s="60"/>
      <c r="I302" s="1"/>
    </row>
    <row r="303" spans="1:9" ht="12.75">
      <c r="A303" s="60"/>
      <c r="B303" s="60"/>
      <c r="C303" s="63" t="s">
        <v>693</v>
      </c>
      <c r="D303" s="60"/>
      <c r="E303" s="60"/>
      <c r="F303" s="60"/>
      <c r="G303" s="60"/>
      <c r="H303" s="60"/>
      <c r="I303" s="1"/>
    </row>
    <row r="304" spans="1:9" ht="12.75">
      <c r="A304" s="64">
        <v>30</v>
      </c>
      <c r="B304" s="66" t="s">
        <v>664</v>
      </c>
      <c r="C304" s="63" t="s">
        <v>708</v>
      </c>
      <c r="D304" s="60"/>
      <c r="E304" s="60"/>
      <c r="F304" s="60"/>
      <c r="G304" s="60"/>
      <c r="H304" s="60"/>
      <c r="I304" s="1"/>
    </row>
    <row r="305" spans="1:9" ht="12.75">
      <c r="A305" s="60"/>
      <c r="B305" s="60"/>
      <c r="C305" s="65" t="s">
        <v>700</v>
      </c>
      <c r="D305" s="60"/>
      <c r="E305" s="60"/>
      <c r="F305" s="60"/>
      <c r="G305" s="60"/>
      <c r="H305" s="60"/>
      <c r="I305" s="1"/>
    </row>
    <row r="306" spans="1:9" ht="12.75">
      <c r="A306" s="60"/>
      <c r="B306" s="60"/>
      <c r="C306" s="65" t="s">
        <v>578</v>
      </c>
      <c r="D306" s="60"/>
      <c r="E306" s="60"/>
      <c r="F306" s="60"/>
      <c r="G306" s="60"/>
      <c r="H306" s="60"/>
      <c r="I306" s="1"/>
    </row>
    <row r="307" spans="1:9" ht="12.75">
      <c r="A307" s="60"/>
      <c r="B307" s="60"/>
      <c r="C307" s="65" t="s">
        <v>579</v>
      </c>
      <c r="D307" s="60"/>
      <c r="E307" s="60"/>
      <c r="F307" s="60"/>
      <c r="G307" s="60"/>
      <c r="H307" s="60"/>
      <c r="I307" s="1"/>
    </row>
    <row r="308" spans="1:9" ht="12.75">
      <c r="A308" s="60"/>
      <c r="B308" s="60"/>
      <c r="C308" s="63" t="s">
        <v>709</v>
      </c>
      <c r="D308" s="1"/>
      <c r="E308" s="6"/>
      <c r="I308" s="1"/>
    </row>
    <row r="309" spans="1:9" ht="12.75">
      <c r="A309" s="60"/>
      <c r="B309" s="60"/>
      <c r="C309" s="63" t="s">
        <v>702</v>
      </c>
      <c r="D309" s="1"/>
      <c r="E309" s="6"/>
      <c r="I309" s="1"/>
    </row>
    <row r="310" spans="1:9" ht="12.75">
      <c r="A310" s="60"/>
      <c r="B310" s="60"/>
      <c r="C310" s="63" t="s">
        <v>710</v>
      </c>
      <c r="D310" s="1"/>
      <c r="E310" s="6"/>
      <c r="I310" s="1"/>
    </row>
    <row r="311" spans="1:9" ht="12.75">
      <c r="A311" s="60"/>
      <c r="B311" s="60"/>
      <c r="C311" s="63" t="s">
        <v>693</v>
      </c>
      <c r="D311" s="1"/>
      <c r="E311" s="6"/>
      <c r="I311" s="1"/>
    </row>
    <row r="312" spans="1:9" ht="12.75">
      <c r="A312" s="64">
        <v>31</v>
      </c>
      <c r="B312" s="66" t="s">
        <v>664</v>
      </c>
      <c r="C312" s="63" t="s">
        <v>711</v>
      </c>
      <c r="D312" s="1"/>
      <c r="E312" s="6"/>
      <c r="I312" s="1"/>
    </row>
    <row r="313" spans="1:9" ht="12.75">
      <c r="A313" s="60"/>
      <c r="B313" s="60"/>
      <c r="C313" s="65" t="s">
        <v>695</v>
      </c>
      <c r="D313" s="1"/>
      <c r="E313" s="6"/>
      <c r="I313" s="1"/>
    </row>
    <row r="314" spans="1:9" ht="12.75">
      <c r="A314" s="60"/>
      <c r="B314" s="60"/>
      <c r="C314" s="65" t="s">
        <v>578</v>
      </c>
      <c r="D314" s="1"/>
      <c r="E314" s="6"/>
      <c r="I314" s="1"/>
    </row>
    <row r="315" spans="1:9" ht="12.75">
      <c r="A315" s="60"/>
      <c r="B315" s="60"/>
      <c r="C315" s="65" t="s">
        <v>579</v>
      </c>
      <c r="D315" s="1"/>
      <c r="E315" s="6"/>
      <c r="I315" s="1"/>
    </row>
    <row r="316" spans="1:9" ht="12.75">
      <c r="A316" s="60"/>
      <c r="B316" s="60"/>
      <c r="C316" s="63" t="s">
        <v>712</v>
      </c>
      <c r="D316" s="1"/>
      <c r="E316" s="6"/>
      <c r="I316" s="1"/>
    </row>
    <row r="317" spans="1:9" ht="12.75">
      <c r="A317" s="60"/>
      <c r="B317" s="60"/>
      <c r="C317" s="63" t="s">
        <v>713</v>
      </c>
      <c r="D317" s="1"/>
      <c r="E317" s="6"/>
      <c r="I317" s="1"/>
    </row>
    <row r="318" spans="1:9" ht="12.75">
      <c r="A318" s="60"/>
      <c r="B318" s="60"/>
      <c r="C318" s="63" t="s">
        <v>645</v>
      </c>
      <c r="D318" s="1"/>
      <c r="E318" s="6"/>
      <c r="I318" s="1"/>
    </row>
    <row r="319" spans="1:9" ht="12.75">
      <c r="A319" s="64">
        <v>32</v>
      </c>
      <c r="B319" s="66" t="s">
        <v>575</v>
      </c>
      <c r="C319" s="63" t="s">
        <v>714</v>
      </c>
      <c r="D319" s="1"/>
      <c r="E319" s="6"/>
      <c r="I319" s="1"/>
    </row>
    <row r="320" spans="1:9" ht="12.75">
      <c r="A320" s="60"/>
      <c r="B320" s="60"/>
      <c r="C320" s="68">
        <v>2</v>
      </c>
      <c r="D320" s="1"/>
      <c r="E320" s="6"/>
      <c r="I320" s="1"/>
    </row>
    <row r="321" spans="1:9" ht="12.75">
      <c r="A321" s="60"/>
      <c r="B321" s="60"/>
      <c r="C321" s="65" t="s">
        <v>578</v>
      </c>
      <c r="D321" s="1"/>
      <c r="E321" s="6"/>
      <c r="I321" s="1"/>
    </row>
    <row r="322" spans="1:9" ht="12.75">
      <c r="A322" s="60"/>
      <c r="B322" s="60"/>
      <c r="C322" s="65" t="s">
        <v>579</v>
      </c>
      <c r="D322" s="1"/>
      <c r="E322" s="6"/>
      <c r="I322" s="1"/>
    </row>
    <row r="323" spans="1:9" ht="12.75">
      <c r="A323" s="60"/>
      <c r="B323" s="60"/>
      <c r="C323" s="63" t="s">
        <v>715</v>
      </c>
      <c r="D323" s="1"/>
      <c r="E323" s="6"/>
      <c r="I323" s="1"/>
    </row>
    <row r="324" spans="3:9" ht="12.75">
      <c r="C324" s="6"/>
      <c r="D324" s="1"/>
      <c r="E324" s="6"/>
      <c r="I324" s="1"/>
    </row>
    <row r="325" spans="1:9" ht="12.75">
      <c r="A325" s="60"/>
      <c r="B325" s="60"/>
      <c r="C325" s="63" t="s">
        <v>716</v>
      </c>
      <c r="D325" s="1"/>
      <c r="E325" s="6"/>
      <c r="I325" s="1"/>
    </row>
    <row r="326" spans="1:9" ht="12.75">
      <c r="A326" s="60"/>
      <c r="B326" s="60"/>
      <c r="C326" s="63" t="s">
        <v>717</v>
      </c>
      <c r="D326" s="1"/>
      <c r="E326" s="6"/>
      <c r="I326" s="1"/>
    </row>
    <row r="327" spans="1:9" ht="12.75">
      <c r="A327" s="60"/>
      <c r="B327" s="60"/>
      <c r="C327" s="63" t="s">
        <v>718</v>
      </c>
      <c r="D327" s="1"/>
      <c r="E327" s="6"/>
      <c r="I327" s="1"/>
    </row>
    <row r="328" spans="1:9" ht="12.75">
      <c r="A328" s="60"/>
      <c r="B328" s="60"/>
      <c r="C328" s="63" t="s">
        <v>645</v>
      </c>
      <c r="D328" s="1"/>
      <c r="E328" s="6"/>
      <c r="I328" s="1"/>
    </row>
    <row r="329" spans="1:9" ht="12.75">
      <c r="A329" s="64">
        <v>33</v>
      </c>
      <c r="B329" s="66" t="s">
        <v>719</v>
      </c>
      <c r="C329" s="63" t="s">
        <v>720</v>
      </c>
      <c r="D329" s="1"/>
      <c r="E329" s="6"/>
      <c r="I329" s="1"/>
    </row>
    <row r="330" spans="1:9" ht="12.75">
      <c r="A330" s="60"/>
      <c r="B330" s="67">
        <v>51131</v>
      </c>
      <c r="C330" s="60"/>
      <c r="D330" s="1"/>
      <c r="E330" s="6"/>
      <c r="I330" s="1"/>
    </row>
    <row r="331" spans="1:9" ht="12.75">
      <c r="A331" s="60"/>
      <c r="B331" s="60"/>
      <c r="C331" s="65" t="s">
        <v>653</v>
      </c>
      <c r="D331" s="1"/>
      <c r="E331" s="6"/>
      <c r="I331" s="1"/>
    </row>
    <row r="332" spans="1:9" ht="12.75">
      <c r="A332" s="60"/>
      <c r="B332" s="60"/>
      <c r="C332" s="65" t="s">
        <v>578</v>
      </c>
      <c r="D332" s="1"/>
      <c r="E332" s="6"/>
      <c r="I332" s="1"/>
    </row>
    <row r="333" spans="1:9" ht="12.75">
      <c r="A333" s="60"/>
      <c r="B333" s="60"/>
      <c r="C333" s="65" t="s">
        <v>579</v>
      </c>
      <c r="D333" s="1"/>
      <c r="E333" s="6"/>
      <c r="I333" s="1"/>
    </row>
    <row r="334" spans="1:9" ht="12.75">
      <c r="A334" s="60"/>
      <c r="B334" s="60"/>
      <c r="C334" s="63" t="s">
        <v>721</v>
      </c>
      <c r="D334" s="1"/>
      <c r="E334" s="6"/>
      <c r="I334" s="1"/>
    </row>
    <row r="335" spans="1:9" ht="12.75">
      <c r="A335" s="60"/>
      <c r="B335" s="60"/>
      <c r="C335" s="63" t="s">
        <v>722</v>
      </c>
      <c r="D335" s="1"/>
      <c r="E335" s="6"/>
      <c r="I335" s="1"/>
    </row>
    <row r="336" spans="1:9" ht="12.75">
      <c r="A336" s="60"/>
      <c r="B336" s="60"/>
      <c r="C336" s="63" t="s">
        <v>723</v>
      </c>
      <c r="D336" s="1"/>
      <c r="E336" s="6"/>
      <c r="I336" s="1"/>
    </row>
    <row r="337" spans="1:9" ht="12.75">
      <c r="A337" s="60"/>
      <c r="B337" s="60"/>
      <c r="C337" s="63" t="s">
        <v>724</v>
      </c>
      <c r="D337" s="1"/>
      <c r="E337" s="6"/>
      <c r="I337" s="1"/>
    </row>
    <row r="338" spans="1:9" ht="12.75">
      <c r="A338" s="64">
        <v>34</v>
      </c>
      <c r="B338" s="66" t="s">
        <v>725</v>
      </c>
      <c r="C338" s="63" t="s">
        <v>726</v>
      </c>
      <c r="D338" s="1"/>
      <c r="E338" s="6"/>
      <c r="I338" s="1"/>
    </row>
    <row r="339" spans="1:9" ht="12.75">
      <c r="A339" s="60"/>
      <c r="B339" s="67">
        <v>55101</v>
      </c>
      <c r="C339" s="60"/>
      <c r="D339" s="1"/>
      <c r="E339" s="6"/>
      <c r="I339" s="1"/>
    </row>
    <row r="340" spans="1:9" ht="12.75">
      <c r="A340" s="60"/>
      <c r="B340" s="60"/>
      <c r="C340" s="65" t="s">
        <v>666</v>
      </c>
      <c r="D340" s="1"/>
      <c r="E340" s="6"/>
      <c r="I340" s="1"/>
    </row>
    <row r="341" spans="1:9" ht="12.75">
      <c r="A341" s="60"/>
      <c r="B341" s="60"/>
      <c r="C341" s="65" t="s">
        <v>578</v>
      </c>
      <c r="D341" s="1"/>
      <c r="E341" s="6"/>
      <c r="I341" s="1"/>
    </row>
    <row r="342" spans="1:9" ht="12.75">
      <c r="A342" s="60"/>
      <c r="B342" s="60"/>
      <c r="C342" s="65" t="s">
        <v>579</v>
      </c>
      <c r="D342" s="1"/>
      <c r="E342" s="6"/>
      <c r="I342" s="1"/>
    </row>
    <row r="343" spans="1:9" ht="12.75">
      <c r="A343" s="60"/>
      <c r="B343" s="60"/>
      <c r="C343" s="63" t="s">
        <v>727</v>
      </c>
      <c r="D343" s="1"/>
      <c r="E343" s="6"/>
      <c r="I343" s="1"/>
    </row>
    <row r="344" spans="1:9" ht="12.75">
      <c r="A344" s="60"/>
      <c r="B344" s="60"/>
      <c r="C344" s="63" t="s">
        <v>728</v>
      </c>
      <c r="D344" s="1"/>
      <c r="E344" s="6"/>
      <c r="I344" s="1"/>
    </row>
    <row r="345" spans="1:9" ht="12.75">
      <c r="A345" s="60"/>
      <c r="B345" s="60"/>
      <c r="C345" s="63" t="s">
        <v>729</v>
      </c>
      <c r="D345" s="1"/>
      <c r="E345" s="6"/>
      <c r="I345" s="1"/>
    </row>
    <row r="346" spans="1:9" ht="12.75">
      <c r="A346" s="64">
        <v>35</v>
      </c>
      <c r="B346" s="66" t="s">
        <v>575</v>
      </c>
      <c r="C346" s="63" t="s">
        <v>730</v>
      </c>
      <c r="D346" s="1"/>
      <c r="E346" s="6"/>
      <c r="I346" s="1"/>
    </row>
    <row r="347" spans="1:9" ht="12.75">
      <c r="A347" s="60"/>
      <c r="B347" s="60"/>
      <c r="C347" s="65" t="s">
        <v>731</v>
      </c>
      <c r="D347" s="1"/>
      <c r="E347" s="6"/>
      <c r="I347" s="1"/>
    </row>
    <row r="348" spans="1:9" ht="12.75">
      <c r="A348" s="60"/>
      <c r="B348" s="60"/>
      <c r="C348" s="65" t="s">
        <v>578</v>
      </c>
      <c r="D348" s="1"/>
      <c r="E348" s="6"/>
      <c r="I348" s="1"/>
    </row>
    <row r="349" spans="1:9" ht="12.75">
      <c r="A349" s="60"/>
      <c r="B349" s="60"/>
      <c r="C349" s="65" t="s">
        <v>579</v>
      </c>
      <c r="D349" s="1"/>
      <c r="E349" s="6"/>
      <c r="I349" s="1"/>
    </row>
    <row r="350" spans="1:9" ht="12.75">
      <c r="A350" s="60"/>
      <c r="B350" s="60"/>
      <c r="C350" s="63" t="s">
        <v>727</v>
      </c>
      <c r="D350" s="1"/>
      <c r="E350" s="6"/>
      <c r="I350" s="1"/>
    </row>
    <row r="351" spans="1:9" ht="12.75">
      <c r="A351" s="60"/>
      <c r="B351" s="60"/>
      <c r="C351" s="63" t="s">
        <v>732</v>
      </c>
      <c r="D351" s="1"/>
      <c r="E351" s="6"/>
      <c r="I351" s="1"/>
    </row>
    <row r="352" spans="1:9" ht="12.75">
      <c r="A352" s="60"/>
      <c r="B352" s="60"/>
      <c r="C352" s="63" t="s">
        <v>733</v>
      </c>
      <c r="D352" s="1"/>
      <c r="E352" s="6"/>
      <c r="I352" s="1"/>
    </row>
    <row r="353" spans="1:9" ht="12.75">
      <c r="A353" s="64">
        <v>36</v>
      </c>
      <c r="B353" s="66" t="s">
        <v>575</v>
      </c>
      <c r="C353" s="63" t="s">
        <v>734</v>
      </c>
      <c r="D353" s="1"/>
      <c r="E353" s="6"/>
      <c r="I353" s="1"/>
    </row>
    <row r="354" spans="1:9" ht="12.75">
      <c r="A354" s="60"/>
      <c r="B354" s="60"/>
      <c r="C354" s="65" t="s">
        <v>735</v>
      </c>
      <c r="D354" s="1"/>
      <c r="E354" s="6"/>
      <c r="I354" s="1"/>
    </row>
    <row r="355" spans="1:9" ht="12.75">
      <c r="A355" s="60"/>
      <c r="B355" s="60"/>
      <c r="C355" s="65" t="s">
        <v>578</v>
      </c>
      <c r="D355" s="1"/>
      <c r="E355" s="6"/>
      <c r="I355" s="1"/>
    </row>
    <row r="356" spans="1:9" ht="12.75">
      <c r="A356" s="60"/>
      <c r="B356" s="60"/>
      <c r="C356" s="65" t="s">
        <v>579</v>
      </c>
      <c r="D356" s="60"/>
      <c r="E356" s="60"/>
      <c r="F356" s="60"/>
      <c r="G356" s="60"/>
      <c r="H356" s="60"/>
      <c r="I356" s="1"/>
    </row>
    <row r="357" spans="3:9" ht="12.75">
      <c r="C357" s="6"/>
      <c r="D357" s="1"/>
      <c r="E357" s="6"/>
      <c r="I357" s="1"/>
    </row>
    <row r="358" spans="3:9" ht="12.75">
      <c r="C358" s="6"/>
      <c r="D358" s="1"/>
      <c r="E358" s="6"/>
      <c r="I358" s="1"/>
    </row>
    <row r="359" spans="3:9" ht="12.75">
      <c r="C359" s="6"/>
      <c r="D359" s="1"/>
      <c r="E359" s="6"/>
      <c r="I359" s="1"/>
    </row>
    <row r="360" spans="3:9" ht="12.75">
      <c r="C360" s="6"/>
      <c r="D360" s="1"/>
      <c r="E360" s="6"/>
      <c r="I360" s="1"/>
    </row>
    <row r="361" spans="3:9" ht="12.75">
      <c r="C361" s="6"/>
      <c r="D361" s="1"/>
      <c r="E361" s="6"/>
      <c r="I361" s="1"/>
    </row>
    <row r="362" spans="3:9" ht="12.75">
      <c r="C362" s="6"/>
      <c r="D362" s="1"/>
      <c r="E362" s="6"/>
      <c r="I362" s="1"/>
    </row>
    <row r="363" spans="1:9" ht="12.75">
      <c r="A363" s="62" t="s">
        <v>736</v>
      </c>
      <c r="B363" s="60"/>
      <c r="C363" s="60"/>
      <c r="D363" s="60"/>
      <c r="E363" s="60"/>
      <c r="F363" s="60"/>
      <c r="G363" s="60"/>
      <c r="H363" s="60"/>
      <c r="I363" s="1"/>
    </row>
    <row r="364" spans="1:9" ht="12.75">
      <c r="A364" s="62" t="s">
        <v>570</v>
      </c>
      <c r="B364" s="60"/>
      <c r="C364" s="60"/>
      <c r="D364" s="60"/>
      <c r="E364" s="60"/>
      <c r="F364" s="60"/>
      <c r="G364" s="60"/>
      <c r="H364" s="60"/>
      <c r="I364" s="1"/>
    </row>
    <row r="365" spans="3:9" ht="12.75">
      <c r="C365" s="6"/>
      <c r="D365" s="1"/>
      <c r="E365" s="6"/>
      <c r="I365" s="1"/>
    </row>
    <row r="366" spans="3:9" ht="12.75">
      <c r="C366" s="6"/>
      <c r="D366" s="1"/>
      <c r="E366" s="6"/>
      <c r="I366" s="1"/>
    </row>
    <row r="367" spans="3:9" ht="12.75">
      <c r="C367" s="6"/>
      <c r="D367" s="1"/>
      <c r="E367" s="6"/>
      <c r="I367" s="1"/>
    </row>
    <row r="368" spans="1:9" ht="12.75">
      <c r="A368" s="61" t="s">
        <v>567</v>
      </c>
      <c r="B368" s="60"/>
      <c r="C368" s="60"/>
      <c r="D368" s="60"/>
      <c r="E368" s="61" t="s">
        <v>572</v>
      </c>
      <c r="F368" s="60"/>
      <c r="G368" s="60"/>
      <c r="H368" s="60"/>
      <c r="I368" s="1"/>
    </row>
    <row r="369" spans="1:9" ht="12.75">
      <c r="A369" s="60"/>
      <c r="B369" s="60"/>
      <c r="C369" s="60"/>
      <c r="D369" s="60"/>
      <c r="E369" s="60"/>
      <c r="F369" s="60"/>
      <c r="G369" s="60"/>
      <c r="H369" s="60"/>
      <c r="I369" s="1"/>
    </row>
    <row r="370" spans="1:9" ht="12.75">
      <c r="A370" s="60"/>
      <c r="B370" s="60"/>
      <c r="C370" s="60"/>
      <c r="D370" s="60"/>
      <c r="E370" s="61" t="s">
        <v>573</v>
      </c>
      <c r="F370" s="60"/>
      <c r="G370" s="60"/>
      <c r="H370" s="60"/>
      <c r="I370" s="1"/>
    </row>
    <row r="371" spans="1:9" ht="12.75">
      <c r="A371" s="60"/>
      <c r="B371" s="60"/>
      <c r="C371" s="63" t="s">
        <v>737</v>
      </c>
      <c r="D371" s="60"/>
      <c r="E371" s="60"/>
      <c r="F371" s="60"/>
      <c r="G371" s="60"/>
      <c r="H371" s="60"/>
      <c r="I371" s="1"/>
    </row>
    <row r="372" spans="1:9" ht="12.75">
      <c r="A372" s="60"/>
      <c r="B372" s="60"/>
      <c r="C372" s="63" t="s">
        <v>738</v>
      </c>
      <c r="D372" s="1"/>
      <c r="E372" s="6"/>
      <c r="I372" s="1"/>
    </row>
    <row r="373" spans="1:9" ht="12.75">
      <c r="A373" s="60"/>
      <c r="B373" s="60"/>
      <c r="C373" s="63" t="s">
        <v>739</v>
      </c>
      <c r="D373" s="1"/>
      <c r="E373" s="6"/>
      <c r="I373" s="1"/>
    </row>
    <row r="374" spans="1:9" ht="12.75">
      <c r="A374" s="60"/>
      <c r="B374" s="60"/>
      <c r="C374" s="63" t="s">
        <v>693</v>
      </c>
      <c r="D374" s="1"/>
      <c r="E374" s="6"/>
      <c r="I374" s="1"/>
    </row>
    <row r="375" spans="1:9" ht="12.75">
      <c r="A375" s="64">
        <v>37</v>
      </c>
      <c r="B375" s="66" t="s">
        <v>740</v>
      </c>
      <c r="C375" s="63" t="s">
        <v>741</v>
      </c>
      <c r="D375" s="1"/>
      <c r="E375" s="6"/>
      <c r="I375" s="1"/>
    </row>
    <row r="376" spans="1:9" ht="12.75">
      <c r="A376" s="60"/>
      <c r="B376" s="67">
        <v>51181</v>
      </c>
      <c r="C376" s="60"/>
      <c r="D376" s="1"/>
      <c r="E376" s="6"/>
      <c r="I376" s="1"/>
    </row>
    <row r="377" spans="1:9" ht="12.75">
      <c r="A377" s="60"/>
      <c r="B377" s="60"/>
      <c r="C377" s="65" t="s">
        <v>666</v>
      </c>
      <c r="D377" s="1"/>
      <c r="E377" s="6"/>
      <c r="I377" s="1"/>
    </row>
    <row r="378" spans="1:9" ht="12.75">
      <c r="A378" s="60"/>
      <c r="B378" s="60"/>
      <c r="C378" s="65" t="s">
        <v>578</v>
      </c>
      <c r="D378" s="1"/>
      <c r="E378" s="6"/>
      <c r="I378" s="1"/>
    </row>
    <row r="379" spans="1:9" ht="12.75">
      <c r="A379" s="60"/>
      <c r="B379" s="60"/>
      <c r="C379" s="65" t="s">
        <v>579</v>
      </c>
      <c r="D379" s="1"/>
      <c r="E379" s="6"/>
      <c r="I379" s="1"/>
    </row>
    <row r="380" spans="3:9" ht="12.75">
      <c r="C380" s="6"/>
      <c r="D380" s="1"/>
      <c r="E380" s="6"/>
      <c r="I380" s="1"/>
    </row>
    <row r="381" spans="1:9" ht="12.75">
      <c r="A381" s="60"/>
      <c r="B381" s="60"/>
      <c r="C381" s="63" t="s">
        <v>742</v>
      </c>
      <c r="D381" s="1"/>
      <c r="E381" s="6"/>
      <c r="I381" s="1"/>
    </row>
    <row r="382" spans="1:9" ht="12.75">
      <c r="A382" s="60"/>
      <c r="B382" s="60"/>
      <c r="C382" s="63" t="s">
        <v>743</v>
      </c>
      <c r="D382" s="1"/>
      <c r="E382" s="6"/>
      <c r="I382" s="1"/>
    </row>
    <row r="383" spans="1:9" ht="12.75">
      <c r="A383" s="60"/>
      <c r="B383" s="60"/>
      <c r="C383" s="63" t="s">
        <v>744</v>
      </c>
      <c r="D383" s="1"/>
      <c r="E383" s="6"/>
      <c r="I383" s="1"/>
    </row>
    <row r="384" spans="1:9" ht="12.75">
      <c r="A384" s="60"/>
      <c r="B384" s="60"/>
      <c r="C384" s="63" t="s">
        <v>745</v>
      </c>
      <c r="D384" s="1"/>
      <c r="E384" s="6"/>
      <c r="I384" s="1"/>
    </row>
    <row r="385" spans="1:9" ht="12.75">
      <c r="A385" s="64">
        <v>38</v>
      </c>
      <c r="B385" s="66" t="s">
        <v>575</v>
      </c>
      <c r="C385" s="63" t="s">
        <v>746</v>
      </c>
      <c r="D385" s="1"/>
      <c r="E385" s="6"/>
      <c r="I385" s="1"/>
    </row>
    <row r="386" spans="1:9" ht="12.75">
      <c r="A386" s="60"/>
      <c r="B386" s="60"/>
      <c r="C386" s="65" t="s">
        <v>731</v>
      </c>
      <c r="D386" s="1"/>
      <c r="E386" s="6"/>
      <c r="I386" s="1"/>
    </row>
    <row r="387" spans="1:9" ht="12.75">
      <c r="A387" s="60"/>
      <c r="B387" s="60"/>
      <c r="C387" s="65" t="s">
        <v>578</v>
      </c>
      <c r="D387" s="1"/>
      <c r="E387" s="6"/>
      <c r="I387" s="1"/>
    </row>
    <row r="388" spans="1:9" ht="12.75">
      <c r="A388" s="60"/>
      <c r="B388" s="60"/>
      <c r="C388" s="65" t="s">
        <v>579</v>
      </c>
      <c r="D388" s="1"/>
      <c r="E388" s="6"/>
      <c r="I388" s="1"/>
    </row>
    <row r="389" spans="1:9" ht="12.75">
      <c r="A389" s="60"/>
      <c r="B389" s="60"/>
      <c r="C389" s="63" t="s">
        <v>747</v>
      </c>
      <c r="D389" s="1"/>
      <c r="E389" s="6"/>
      <c r="I389" s="1"/>
    </row>
    <row r="390" spans="1:9" ht="12.75">
      <c r="A390" s="60"/>
      <c r="B390" s="60"/>
      <c r="C390" s="63" t="s">
        <v>748</v>
      </c>
      <c r="D390" s="1"/>
      <c r="E390" s="6"/>
      <c r="I390" s="1"/>
    </row>
    <row r="391" spans="1:9" ht="12.75">
      <c r="A391" s="60"/>
      <c r="B391" s="60"/>
      <c r="C391" s="63" t="s">
        <v>749</v>
      </c>
      <c r="D391" s="1"/>
      <c r="E391" s="6"/>
      <c r="I391" s="1"/>
    </row>
    <row r="392" spans="1:9" ht="12.75">
      <c r="A392" s="60"/>
      <c r="B392" s="60"/>
      <c r="C392" s="63" t="s">
        <v>750</v>
      </c>
      <c r="D392" s="1"/>
      <c r="E392" s="6"/>
      <c r="I392" s="1"/>
    </row>
    <row r="393" spans="1:9" ht="12.75">
      <c r="A393" s="60"/>
      <c r="B393" s="60"/>
      <c r="C393" s="63" t="s">
        <v>751</v>
      </c>
      <c r="D393" s="1"/>
      <c r="E393" s="6"/>
      <c r="I393" s="1"/>
    </row>
    <row r="394" spans="1:9" ht="12.75">
      <c r="A394" s="64">
        <v>39</v>
      </c>
      <c r="B394" s="66" t="s">
        <v>575</v>
      </c>
      <c r="C394" s="63" t="s">
        <v>752</v>
      </c>
      <c r="D394" s="1"/>
      <c r="E394" s="6"/>
      <c r="I394" s="1"/>
    </row>
    <row r="395" spans="1:9" ht="12.75">
      <c r="A395" s="60"/>
      <c r="B395" s="60"/>
      <c r="C395" s="65" t="s">
        <v>614</v>
      </c>
      <c r="D395" s="1"/>
      <c r="E395" s="6"/>
      <c r="I395" s="1"/>
    </row>
    <row r="396" spans="1:9" ht="12.75">
      <c r="A396" s="60"/>
      <c r="B396" s="60"/>
      <c r="C396" s="65" t="s">
        <v>578</v>
      </c>
      <c r="D396" s="1"/>
      <c r="E396" s="6"/>
      <c r="I396" s="1"/>
    </row>
    <row r="397" spans="1:9" ht="12.75">
      <c r="A397" s="60"/>
      <c r="B397" s="60"/>
      <c r="C397" s="65" t="s">
        <v>579</v>
      </c>
      <c r="D397" s="1"/>
      <c r="E397" s="6"/>
      <c r="I397" s="1"/>
    </row>
    <row r="398" spans="1:9" ht="12.75">
      <c r="A398" s="60"/>
      <c r="B398" s="60"/>
      <c r="C398" s="63" t="s">
        <v>753</v>
      </c>
      <c r="D398" s="1"/>
      <c r="E398" s="6"/>
      <c r="I398" s="1"/>
    </row>
    <row r="399" spans="1:9" ht="12.75">
      <c r="A399" s="60"/>
      <c r="B399" s="60"/>
      <c r="C399" s="63" t="s">
        <v>754</v>
      </c>
      <c r="D399" s="1"/>
      <c r="E399" s="6"/>
      <c r="I399" s="1"/>
    </row>
    <row r="400" spans="1:9" ht="12.75">
      <c r="A400" s="60"/>
      <c r="B400" s="60"/>
      <c r="C400" s="63" t="s">
        <v>755</v>
      </c>
      <c r="D400" s="1"/>
      <c r="E400" s="6"/>
      <c r="I400" s="1"/>
    </row>
    <row r="401" spans="1:9" ht="12.75">
      <c r="A401" s="64">
        <v>40</v>
      </c>
      <c r="B401" s="66" t="s">
        <v>575</v>
      </c>
      <c r="C401" s="63" t="s">
        <v>756</v>
      </c>
      <c r="D401" s="1"/>
      <c r="E401" s="6"/>
      <c r="I401" s="1"/>
    </row>
    <row r="402" spans="1:9" ht="12.75">
      <c r="A402" s="60"/>
      <c r="B402" s="60"/>
      <c r="C402" s="65" t="s">
        <v>666</v>
      </c>
      <c r="D402" s="1"/>
      <c r="E402" s="6"/>
      <c r="I402" s="1"/>
    </row>
    <row r="403" spans="1:9" ht="12.75">
      <c r="A403" s="60"/>
      <c r="B403" s="60"/>
      <c r="C403" s="65" t="s">
        <v>578</v>
      </c>
      <c r="D403" s="1"/>
      <c r="E403" s="6"/>
      <c r="I403" s="1"/>
    </row>
    <row r="404" spans="1:9" ht="12.75">
      <c r="A404" s="60"/>
      <c r="B404" s="60"/>
      <c r="C404" s="65" t="s">
        <v>579</v>
      </c>
      <c r="D404" s="1"/>
      <c r="E404" s="6"/>
      <c r="I404" s="1"/>
    </row>
    <row r="405" spans="3:9" ht="12.75">
      <c r="C405" s="6"/>
      <c r="D405" s="1"/>
      <c r="E405" s="6"/>
      <c r="I405" s="1"/>
    </row>
    <row r="406" spans="1:9" ht="12.75">
      <c r="A406" s="60"/>
      <c r="B406" s="60"/>
      <c r="C406" s="63" t="s">
        <v>757</v>
      </c>
      <c r="D406" s="1"/>
      <c r="E406" s="6"/>
      <c r="I406" s="1"/>
    </row>
    <row r="407" spans="1:9" ht="12.75">
      <c r="A407" s="60"/>
      <c r="B407" s="60"/>
      <c r="C407" s="63" t="s">
        <v>758</v>
      </c>
      <c r="D407" s="1"/>
      <c r="E407" s="6"/>
      <c r="I407" s="1"/>
    </row>
    <row r="408" spans="1:9" ht="12.75">
      <c r="A408" s="64">
        <v>41</v>
      </c>
      <c r="B408" s="66" t="s">
        <v>575</v>
      </c>
      <c r="C408" s="63" t="s">
        <v>759</v>
      </c>
      <c r="D408" s="1"/>
      <c r="E408" s="6"/>
      <c r="I408" s="1"/>
    </row>
    <row r="409" spans="1:9" ht="12.75">
      <c r="A409" s="60"/>
      <c r="B409" s="60"/>
      <c r="C409" s="65" t="s">
        <v>648</v>
      </c>
      <c r="D409" s="1"/>
      <c r="E409" s="6"/>
      <c r="I409" s="1"/>
    </row>
    <row r="410" spans="1:9" ht="12.75">
      <c r="A410" s="60"/>
      <c r="B410" s="60"/>
      <c r="C410" s="65" t="s">
        <v>578</v>
      </c>
      <c r="D410" s="1"/>
      <c r="E410" s="6"/>
      <c r="I410" s="1"/>
    </row>
    <row r="411" spans="1:9" ht="12.75">
      <c r="A411" s="60"/>
      <c r="B411" s="60"/>
      <c r="C411" s="65" t="s">
        <v>579</v>
      </c>
      <c r="D411" s="1"/>
      <c r="E411" s="6"/>
      <c r="I411" s="1"/>
    </row>
    <row r="412" spans="1:9" ht="12.75">
      <c r="A412" s="60"/>
      <c r="B412" s="60"/>
      <c r="C412" s="63" t="s">
        <v>760</v>
      </c>
      <c r="D412" s="1"/>
      <c r="E412" s="6"/>
      <c r="I412" s="1"/>
    </row>
    <row r="413" spans="1:9" ht="12.75">
      <c r="A413" s="64">
        <v>42</v>
      </c>
      <c r="B413" s="66" t="s">
        <v>575</v>
      </c>
      <c r="C413" s="63" t="s">
        <v>761</v>
      </c>
      <c r="D413" s="1"/>
      <c r="E413" s="6"/>
      <c r="I413" s="1"/>
    </row>
    <row r="414" spans="1:9" ht="12.75">
      <c r="A414" s="60"/>
      <c r="B414" s="60"/>
      <c r="C414" s="65" t="s">
        <v>648</v>
      </c>
      <c r="D414" s="1"/>
      <c r="E414" s="6"/>
      <c r="I414" s="1"/>
    </row>
    <row r="415" spans="1:9" ht="12.75">
      <c r="A415" s="60"/>
      <c r="B415" s="60"/>
      <c r="C415" s="65" t="s">
        <v>578</v>
      </c>
      <c r="D415" s="1"/>
      <c r="E415" s="6"/>
      <c r="I415" s="1"/>
    </row>
    <row r="416" spans="1:9" ht="12.75">
      <c r="A416" s="60"/>
      <c r="B416" s="60"/>
      <c r="C416" s="65" t="s">
        <v>579</v>
      </c>
      <c r="D416" s="1"/>
      <c r="E416" s="6"/>
      <c r="I416" s="1"/>
    </row>
    <row r="417" spans="1:9" ht="12.75">
      <c r="A417" s="60"/>
      <c r="B417" s="60"/>
      <c r="C417" s="63" t="s">
        <v>762</v>
      </c>
      <c r="D417" s="1"/>
      <c r="E417" s="6"/>
      <c r="I417" s="1"/>
    </row>
    <row r="418" spans="1:9" ht="12.75">
      <c r="A418" s="60"/>
      <c r="B418" s="60"/>
      <c r="C418" s="63" t="s">
        <v>763</v>
      </c>
      <c r="D418" s="1"/>
      <c r="E418" s="6"/>
      <c r="I418" s="1"/>
    </row>
    <row r="419" spans="1:9" ht="12.75">
      <c r="A419" s="60"/>
      <c r="B419" s="60"/>
      <c r="C419" s="63" t="s">
        <v>764</v>
      </c>
      <c r="D419" s="1"/>
      <c r="E419" s="6"/>
      <c r="I419" s="1"/>
    </row>
    <row r="420" spans="1:9" ht="12.75">
      <c r="A420" s="60"/>
      <c r="B420" s="60"/>
      <c r="C420" s="63" t="s">
        <v>765</v>
      </c>
      <c r="D420" s="1"/>
      <c r="E420" s="6"/>
      <c r="I420" s="1"/>
    </row>
    <row r="421" spans="1:9" ht="12.75">
      <c r="A421" s="64">
        <v>43</v>
      </c>
      <c r="B421" s="66" t="s">
        <v>575</v>
      </c>
      <c r="C421" s="63" t="s">
        <v>766</v>
      </c>
      <c r="D421" s="1"/>
      <c r="E421" s="6"/>
      <c r="I421" s="1"/>
    </row>
    <row r="422" spans="1:9" ht="12.75">
      <c r="A422" s="60"/>
      <c r="B422" s="60"/>
      <c r="C422" s="65" t="s">
        <v>577</v>
      </c>
      <c r="D422" s="1"/>
      <c r="E422" s="6"/>
      <c r="I422" s="1"/>
    </row>
    <row r="423" spans="1:9" ht="12.75">
      <c r="A423" s="60"/>
      <c r="B423" s="60"/>
      <c r="C423" s="65" t="s">
        <v>578</v>
      </c>
      <c r="D423" s="1"/>
      <c r="E423" s="6"/>
      <c r="I423" s="1"/>
    </row>
    <row r="424" spans="1:9" ht="12.75">
      <c r="A424" s="60"/>
      <c r="B424" s="60"/>
      <c r="C424" s="65" t="s">
        <v>579</v>
      </c>
      <c r="D424" s="1"/>
      <c r="E424" s="6"/>
      <c r="I424" s="1"/>
    </row>
    <row r="425" spans="3:9" ht="12.75">
      <c r="C425" s="6"/>
      <c r="D425" s="1"/>
      <c r="E425" s="6"/>
      <c r="I425" s="1"/>
    </row>
    <row r="426" spans="3:9" ht="12.75">
      <c r="C426" s="6"/>
      <c r="D426" s="1"/>
      <c r="E426" s="6"/>
      <c r="I426" s="1"/>
    </row>
    <row r="427" spans="3:9" ht="12.75">
      <c r="C427" s="6"/>
      <c r="D427" s="1"/>
      <c r="E427" s="6"/>
      <c r="I427" s="1"/>
    </row>
    <row r="428" spans="3:9" ht="12.75">
      <c r="C428" s="6"/>
      <c r="D428" s="1"/>
      <c r="E428" s="6"/>
      <c r="I428" s="1"/>
    </row>
    <row r="429" spans="3:9" ht="12.75">
      <c r="C429" s="6"/>
      <c r="D429" s="1"/>
      <c r="E429" s="6"/>
      <c r="I429" s="1"/>
    </row>
    <row r="430" spans="3:9" ht="12.75">
      <c r="C430" s="6"/>
      <c r="D430" s="1"/>
      <c r="E430" s="6"/>
      <c r="I430" s="1"/>
    </row>
    <row r="431" spans="3:9" ht="12.75">
      <c r="C431" s="6"/>
      <c r="D431" s="1"/>
      <c r="E431" s="6"/>
      <c r="I431" s="1"/>
    </row>
    <row r="432" spans="3:9" ht="12.75">
      <c r="C432" s="6"/>
      <c r="D432" s="1"/>
      <c r="E432" s="6"/>
      <c r="I432" s="1"/>
    </row>
    <row r="433" spans="3:9" ht="12.75">
      <c r="C433" s="6"/>
      <c r="D433" s="1"/>
      <c r="E433" s="6"/>
      <c r="I433" s="1"/>
    </row>
    <row r="434" spans="1:9" ht="12.75">
      <c r="A434" s="62" t="s">
        <v>767</v>
      </c>
      <c r="B434" s="60"/>
      <c r="C434" s="60"/>
      <c r="D434" s="1"/>
      <c r="E434" s="6"/>
      <c r="I434" s="1"/>
    </row>
    <row r="435" spans="1:9" ht="12.75">
      <c r="A435" s="62" t="s">
        <v>570</v>
      </c>
      <c r="B435" s="60"/>
      <c r="C435" s="60"/>
      <c r="D435" s="1"/>
      <c r="E435" s="6"/>
      <c r="I435" s="1"/>
    </row>
    <row r="436" spans="3:9" ht="12.75">
      <c r="C436" s="6"/>
      <c r="D436" s="1"/>
      <c r="E436" s="6"/>
      <c r="I436" s="1"/>
    </row>
    <row r="437" spans="3:9" ht="12.75">
      <c r="C437" s="6"/>
      <c r="D437" s="1"/>
      <c r="E437" s="6"/>
      <c r="I437" s="1"/>
    </row>
    <row r="438" spans="3:9" ht="12.75">
      <c r="C438" s="6"/>
      <c r="D438" s="1"/>
      <c r="E438" s="6"/>
      <c r="I438" s="1"/>
    </row>
    <row r="439" spans="1:9" ht="12.75">
      <c r="A439" s="61" t="s">
        <v>567</v>
      </c>
      <c r="B439" s="60"/>
      <c r="C439" s="60"/>
      <c r="D439" s="60"/>
      <c r="E439" s="61" t="s">
        <v>572</v>
      </c>
      <c r="F439" s="60"/>
      <c r="G439" s="60"/>
      <c r="H439" s="60"/>
      <c r="I439" s="1"/>
    </row>
    <row r="440" spans="1:9" ht="12.75">
      <c r="A440" s="60"/>
      <c r="B440" s="60"/>
      <c r="C440" s="60"/>
      <c r="D440" s="60"/>
      <c r="E440" s="60"/>
      <c r="F440" s="60"/>
      <c r="G440" s="60"/>
      <c r="H440" s="60"/>
      <c r="I440" s="1"/>
    </row>
    <row r="441" spans="1:9" ht="12.75">
      <c r="A441" s="60"/>
      <c r="B441" s="60"/>
      <c r="C441" s="60"/>
      <c r="D441" s="60"/>
      <c r="E441" s="61" t="s">
        <v>573</v>
      </c>
      <c r="F441" s="60"/>
      <c r="G441" s="60"/>
      <c r="H441" s="60"/>
      <c r="I441" s="1"/>
    </row>
    <row r="442" spans="1:9" ht="12.75">
      <c r="A442" s="60"/>
      <c r="B442" s="60"/>
      <c r="C442" s="63" t="s">
        <v>768</v>
      </c>
      <c r="D442" s="60"/>
      <c r="E442" s="60"/>
      <c r="F442" s="60"/>
      <c r="G442" s="60"/>
      <c r="H442" s="60"/>
      <c r="I442" s="1"/>
    </row>
    <row r="443" spans="1:9" ht="12.75">
      <c r="A443" s="60"/>
      <c r="B443" s="60"/>
      <c r="C443" s="63" t="s">
        <v>769</v>
      </c>
      <c r="D443" s="60"/>
      <c r="E443" s="60"/>
      <c r="F443" s="60"/>
      <c r="G443" s="60"/>
      <c r="H443" s="60"/>
      <c r="I443" s="1"/>
    </row>
    <row r="444" spans="1:9" ht="12.75">
      <c r="A444" s="60"/>
      <c r="B444" s="60"/>
      <c r="C444" s="63" t="s">
        <v>770</v>
      </c>
      <c r="D444" s="60"/>
      <c r="E444" s="60"/>
      <c r="F444" s="60"/>
      <c r="G444" s="60"/>
      <c r="H444" s="60"/>
      <c r="I444" s="1"/>
    </row>
    <row r="445" spans="1:9" ht="12.75">
      <c r="A445" s="64">
        <v>44</v>
      </c>
      <c r="B445" s="66" t="s">
        <v>575</v>
      </c>
      <c r="C445" s="60"/>
      <c r="D445" s="60"/>
      <c r="E445" s="60"/>
      <c r="F445" s="60"/>
      <c r="G445" s="60"/>
      <c r="H445" s="60"/>
      <c r="I445" s="1"/>
    </row>
    <row r="446" spans="1:9" ht="12.75">
      <c r="A446" s="60"/>
      <c r="B446" s="60"/>
      <c r="C446" s="65" t="s">
        <v>648</v>
      </c>
      <c r="D446" s="60"/>
      <c r="E446" s="60"/>
      <c r="F446" s="60"/>
      <c r="G446" s="60"/>
      <c r="H446" s="60"/>
      <c r="I446" s="1"/>
    </row>
    <row r="447" spans="1:9" ht="12.75">
      <c r="A447" s="60"/>
      <c r="B447" s="60"/>
      <c r="C447" s="65" t="s">
        <v>578</v>
      </c>
      <c r="D447" s="60"/>
      <c r="E447" s="60"/>
      <c r="F447" s="60"/>
      <c r="G447" s="60"/>
      <c r="H447" s="60"/>
      <c r="I447" s="1"/>
    </row>
    <row r="448" spans="1:9" ht="12.75">
      <c r="A448" s="60"/>
      <c r="B448" s="60"/>
      <c r="C448" s="65" t="s">
        <v>579</v>
      </c>
      <c r="D448" s="60"/>
      <c r="E448" s="60"/>
      <c r="F448" s="60"/>
      <c r="G448" s="60"/>
      <c r="H448" s="60"/>
      <c r="I448" s="1"/>
    </row>
    <row r="449" spans="1:9" ht="12.75">
      <c r="A449" s="60"/>
      <c r="B449" s="60"/>
      <c r="C449" s="63" t="s">
        <v>768</v>
      </c>
      <c r="D449" s="60"/>
      <c r="E449" s="60"/>
      <c r="F449" s="60"/>
      <c r="G449" s="60"/>
      <c r="H449" s="60"/>
      <c r="I449" s="1"/>
    </row>
    <row r="450" spans="1:9" ht="12.75">
      <c r="A450" s="60"/>
      <c r="B450" s="60"/>
      <c r="C450" s="63" t="s">
        <v>769</v>
      </c>
      <c r="D450" s="60"/>
      <c r="E450" s="60"/>
      <c r="F450" s="60"/>
      <c r="G450" s="60"/>
      <c r="H450" s="60"/>
      <c r="I450" s="1"/>
    </row>
    <row r="451" spans="1:9" ht="12.75">
      <c r="A451" s="60"/>
      <c r="B451" s="60"/>
      <c r="C451" s="63" t="s">
        <v>771</v>
      </c>
      <c r="D451" s="60"/>
      <c r="E451" s="60"/>
      <c r="F451" s="60"/>
      <c r="G451" s="60"/>
      <c r="H451" s="60"/>
      <c r="I451" s="1"/>
    </row>
    <row r="452" spans="1:9" ht="12.75">
      <c r="A452" s="64">
        <v>45</v>
      </c>
      <c r="B452" s="66" t="s">
        <v>575</v>
      </c>
      <c r="C452" s="60"/>
      <c r="D452" s="1"/>
      <c r="E452" s="6"/>
      <c r="I452" s="1"/>
    </row>
    <row r="453" spans="1:9" ht="12.75">
      <c r="A453" s="60"/>
      <c r="B453" s="60"/>
      <c r="C453" s="65" t="s">
        <v>772</v>
      </c>
      <c r="D453" s="1"/>
      <c r="E453" s="6"/>
      <c r="I453" s="1"/>
    </row>
    <row r="454" spans="1:9" ht="12.75">
      <c r="A454" s="60"/>
      <c r="B454" s="60"/>
      <c r="C454" s="65" t="s">
        <v>578</v>
      </c>
      <c r="D454" s="1"/>
      <c r="E454" s="6"/>
      <c r="I454" s="1"/>
    </row>
    <row r="455" spans="1:9" ht="12.75">
      <c r="A455" s="60"/>
      <c r="B455" s="60"/>
      <c r="C455" s="65" t="s">
        <v>579</v>
      </c>
      <c r="D455" s="1"/>
      <c r="E455" s="6"/>
      <c r="I455" s="1"/>
    </row>
    <row r="456" spans="1:9" ht="12.75">
      <c r="A456" s="60"/>
      <c r="B456" s="60"/>
      <c r="C456" s="63" t="s">
        <v>768</v>
      </c>
      <c r="D456" s="1"/>
      <c r="E456" s="6"/>
      <c r="I456" s="1"/>
    </row>
    <row r="457" spans="1:9" ht="12.75">
      <c r="A457" s="60"/>
      <c r="B457" s="60"/>
      <c r="C457" s="63" t="s">
        <v>769</v>
      </c>
      <c r="D457" s="1"/>
      <c r="E457" s="6"/>
      <c r="I457" s="1"/>
    </row>
    <row r="458" spans="1:9" ht="12.75">
      <c r="A458" s="60"/>
      <c r="B458" s="60"/>
      <c r="C458" s="63" t="s">
        <v>773</v>
      </c>
      <c r="D458" s="1"/>
      <c r="E458" s="6"/>
      <c r="I458" s="1"/>
    </row>
    <row r="459" spans="1:9" ht="12.75">
      <c r="A459" s="64">
        <v>46</v>
      </c>
      <c r="B459" s="66" t="s">
        <v>575</v>
      </c>
      <c r="C459" s="60"/>
      <c r="D459" s="1"/>
      <c r="E459" s="6"/>
      <c r="I459" s="1"/>
    </row>
    <row r="460" spans="1:9" ht="12.75">
      <c r="A460" s="60"/>
      <c r="B460" s="60"/>
      <c r="C460" s="65" t="s">
        <v>666</v>
      </c>
      <c r="D460" s="1"/>
      <c r="E460" s="6"/>
      <c r="I460" s="1"/>
    </row>
    <row r="461" spans="1:9" ht="12.75">
      <c r="A461" s="60"/>
      <c r="B461" s="60"/>
      <c r="C461" s="65" t="s">
        <v>578</v>
      </c>
      <c r="D461" s="1"/>
      <c r="E461" s="6"/>
      <c r="I461" s="1"/>
    </row>
    <row r="462" spans="1:9" ht="12.75">
      <c r="A462" s="60"/>
      <c r="B462" s="60"/>
      <c r="C462" s="65" t="s">
        <v>579</v>
      </c>
      <c r="D462" s="1"/>
      <c r="E462" s="6"/>
      <c r="I462" s="1"/>
    </row>
    <row r="463" spans="1:9" ht="12.75">
      <c r="A463" s="60"/>
      <c r="B463" s="60"/>
      <c r="C463" s="63" t="s">
        <v>774</v>
      </c>
      <c r="D463" s="1"/>
      <c r="E463" s="6"/>
      <c r="I463" s="1"/>
    </row>
    <row r="464" spans="3:9" ht="12.75">
      <c r="C464" s="6"/>
      <c r="D464" s="1"/>
      <c r="E464" s="6"/>
      <c r="I464" s="1"/>
    </row>
    <row r="465" spans="1:9" ht="12.75">
      <c r="A465" s="60"/>
      <c r="B465" s="60"/>
      <c r="C465" s="63" t="s">
        <v>775</v>
      </c>
      <c r="D465" s="1"/>
      <c r="E465" s="6"/>
      <c r="I465" s="1"/>
    </row>
    <row r="466" spans="1:9" ht="12.75">
      <c r="A466" s="60"/>
      <c r="B466" s="60"/>
      <c r="C466" s="63" t="s">
        <v>770</v>
      </c>
      <c r="D466" s="1"/>
      <c r="E466" s="6"/>
      <c r="I466" s="1"/>
    </row>
    <row r="467" spans="1:9" ht="12.75">
      <c r="A467" s="64">
        <v>47</v>
      </c>
      <c r="B467" s="66" t="s">
        <v>575</v>
      </c>
      <c r="C467" s="60"/>
      <c r="D467" s="1"/>
      <c r="E467" s="6"/>
      <c r="I467" s="1"/>
    </row>
    <row r="468" spans="1:9" ht="12.75">
      <c r="A468" s="60"/>
      <c r="B468" s="60"/>
      <c r="C468" s="65" t="s">
        <v>776</v>
      </c>
      <c r="D468" s="1"/>
      <c r="E468" s="6"/>
      <c r="I468" s="1"/>
    </row>
    <row r="469" spans="1:9" ht="12.75">
      <c r="A469" s="60"/>
      <c r="B469" s="60"/>
      <c r="C469" s="65" t="s">
        <v>578</v>
      </c>
      <c r="D469" s="1"/>
      <c r="E469" s="6"/>
      <c r="I469" s="1"/>
    </row>
    <row r="470" spans="1:9" ht="12.75">
      <c r="A470" s="60"/>
      <c r="B470" s="60"/>
      <c r="C470" s="65" t="s">
        <v>579</v>
      </c>
      <c r="D470" s="1"/>
      <c r="E470" s="6"/>
      <c r="I470" s="1"/>
    </row>
    <row r="471" spans="1:9" ht="12.75">
      <c r="A471" s="60"/>
      <c r="B471" s="60"/>
      <c r="C471" s="63" t="s">
        <v>777</v>
      </c>
      <c r="D471" s="1"/>
      <c r="E471" s="6"/>
      <c r="I471" s="1"/>
    </row>
    <row r="472" spans="1:9" ht="12.75">
      <c r="A472" s="60"/>
      <c r="B472" s="60"/>
      <c r="C472" s="63" t="s">
        <v>778</v>
      </c>
      <c r="D472" s="1"/>
      <c r="E472" s="6"/>
      <c r="I472" s="1"/>
    </row>
    <row r="473" spans="1:9" ht="12.75">
      <c r="A473" s="60"/>
      <c r="B473" s="60"/>
      <c r="C473" s="63" t="s">
        <v>779</v>
      </c>
      <c r="D473" s="1"/>
      <c r="E473" s="6"/>
      <c r="I473" s="1"/>
    </row>
    <row r="474" spans="1:9" ht="12.75">
      <c r="A474" s="64">
        <v>48</v>
      </c>
      <c r="B474" s="66" t="s">
        <v>575</v>
      </c>
      <c r="C474" s="63" t="s">
        <v>780</v>
      </c>
      <c r="D474" s="1"/>
      <c r="E474" s="6"/>
      <c r="I474" s="1"/>
    </row>
    <row r="475" spans="1:9" ht="12.75">
      <c r="A475" s="60"/>
      <c r="B475" s="60"/>
      <c r="C475" s="65" t="s">
        <v>666</v>
      </c>
      <c r="D475" s="1"/>
      <c r="E475" s="6"/>
      <c r="I475" s="1"/>
    </row>
    <row r="476" spans="1:9" ht="12.75">
      <c r="A476" s="60"/>
      <c r="B476" s="60"/>
      <c r="C476" s="65" t="s">
        <v>578</v>
      </c>
      <c r="D476" s="1"/>
      <c r="E476" s="6"/>
      <c r="I476" s="1"/>
    </row>
    <row r="477" spans="1:9" ht="12.75">
      <c r="A477" s="60"/>
      <c r="B477" s="60"/>
      <c r="C477" s="65" t="s">
        <v>579</v>
      </c>
      <c r="D477" s="1"/>
      <c r="E477" s="6"/>
      <c r="I477" s="1"/>
    </row>
    <row r="478" spans="3:9" ht="12.75">
      <c r="C478" s="6"/>
      <c r="D478" s="1"/>
      <c r="E478" s="6"/>
      <c r="I478" s="1"/>
    </row>
    <row r="479" spans="1:9" ht="12.75">
      <c r="A479" s="60"/>
      <c r="B479" s="60"/>
      <c r="C479" s="63" t="s">
        <v>781</v>
      </c>
      <c r="D479" s="1"/>
      <c r="E479" s="6"/>
      <c r="I479" s="1"/>
    </row>
    <row r="480" spans="1:9" ht="12.75">
      <c r="A480" s="60"/>
      <c r="B480" s="60"/>
      <c r="C480" s="63" t="s">
        <v>782</v>
      </c>
      <c r="D480" s="1"/>
      <c r="E480" s="6"/>
      <c r="I480" s="1"/>
    </row>
    <row r="481" spans="1:9" ht="12.75">
      <c r="A481" s="60"/>
      <c r="B481" s="60"/>
      <c r="C481" s="63" t="s">
        <v>783</v>
      </c>
      <c r="D481" s="1"/>
      <c r="E481" s="6"/>
      <c r="I481" s="1"/>
    </row>
    <row r="482" spans="1:9" ht="12.75">
      <c r="A482" s="64">
        <v>49</v>
      </c>
      <c r="B482" s="66" t="s">
        <v>784</v>
      </c>
      <c r="C482" s="63" t="s">
        <v>785</v>
      </c>
      <c r="D482" s="1"/>
      <c r="E482" s="6"/>
      <c r="I482" s="1"/>
    </row>
    <row r="483" spans="1:9" ht="12.75">
      <c r="A483" s="60"/>
      <c r="B483" s="67">
        <v>3003</v>
      </c>
      <c r="C483" s="60"/>
      <c r="D483" s="1"/>
      <c r="E483" s="6"/>
      <c r="I483" s="1"/>
    </row>
    <row r="484" spans="1:9" ht="12.75">
      <c r="A484" s="60"/>
      <c r="B484" s="60"/>
      <c r="C484" s="65" t="s">
        <v>786</v>
      </c>
      <c r="D484" s="1"/>
      <c r="E484" s="6"/>
      <c r="I484" s="1"/>
    </row>
    <row r="485" spans="1:9" ht="12.75">
      <c r="A485" s="60"/>
      <c r="B485" s="60"/>
      <c r="C485" s="65" t="s">
        <v>578</v>
      </c>
      <c r="D485" s="1"/>
      <c r="E485" s="6"/>
      <c r="I485" s="1"/>
    </row>
    <row r="486" spans="1:9" ht="12.75">
      <c r="A486" s="60"/>
      <c r="B486" s="60"/>
      <c r="C486" s="65" t="s">
        <v>579</v>
      </c>
      <c r="D486" s="1"/>
      <c r="E486" s="6"/>
      <c r="I486" s="1"/>
    </row>
    <row r="487" spans="1:9" ht="12.75">
      <c r="A487" s="60"/>
      <c r="B487" s="60"/>
      <c r="C487" s="63" t="s">
        <v>787</v>
      </c>
      <c r="D487" s="1"/>
      <c r="E487" s="6"/>
      <c r="I487" s="1"/>
    </row>
    <row r="488" spans="1:9" ht="12.75">
      <c r="A488" s="60"/>
      <c r="B488" s="60"/>
      <c r="C488" s="63" t="s">
        <v>788</v>
      </c>
      <c r="D488" s="1"/>
      <c r="E488" s="6"/>
      <c r="I488" s="1"/>
    </row>
    <row r="489" spans="1:9" ht="12.75">
      <c r="A489" s="60"/>
      <c r="B489" s="60"/>
      <c r="C489" s="63" t="s">
        <v>782</v>
      </c>
      <c r="D489" s="1"/>
      <c r="E489" s="6"/>
      <c r="I489" s="1"/>
    </row>
    <row r="490" spans="1:9" ht="12.75">
      <c r="A490" s="60"/>
      <c r="B490" s="60"/>
      <c r="C490" s="63" t="s">
        <v>789</v>
      </c>
      <c r="D490" s="1"/>
      <c r="E490" s="6"/>
      <c r="I490" s="1"/>
    </row>
    <row r="491" spans="1:9" ht="12.75">
      <c r="A491" s="60"/>
      <c r="B491" s="60"/>
      <c r="C491" s="63" t="s">
        <v>790</v>
      </c>
      <c r="D491" s="1"/>
      <c r="E491" s="6"/>
      <c r="I491" s="1"/>
    </row>
    <row r="492" spans="1:9" ht="12.75">
      <c r="A492" s="60"/>
      <c r="B492" s="60"/>
      <c r="C492" s="63" t="s">
        <v>791</v>
      </c>
      <c r="D492" s="1"/>
      <c r="E492" s="6"/>
      <c r="I492" s="1"/>
    </row>
    <row r="493" spans="1:9" ht="12.75">
      <c r="A493" s="64">
        <v>50</v>
      </c>
      <c r="B493" s="66" t="s">
        <v>792</v>
      </c>
      <c r="C493" s="63" t="s">
        <v>793</v>
      </c>
      <c r="D493" s="1"/>
      <c r="E493" s="6"/>
      <c r="I493" s="1"/>
    </row>
    <row r="494" spans="1:9" ht="12.75">
      <c r="A494" s="60"/>
      <c r="B494" s="67">
        <v>11102</v>
      </c>
      <c r="C494" s="60"/>
      <c r="D494" s="1"/>
      <c r="E494" s="6"/>
      <c r="I494" s="1"/>
    </row>
    <row r="495" spans="1:9" ht="12.75">
      <c r="A495" s="60"/>
      <c r="B495" s="60"/>
      <c r="C495" s="65" t="s">
        <v>794</v>
      </c>
      <c r="D495" s="1"/>
      <c r="E495" s="6"/>
      <c r="I495" s="1"/>
    </row>
    <row r="496" spans="1:9" ht="12.75">
      <c r="A496" s="60"/>
      <c r="B496" s="60"/>
      <c r="C496" s="65" t="s">
        <v>578</v>
      </c>
      <c r="D496" s="1"/>
      <c r="E496" s="6"/>
      <c r="I496" s="1"/>
    </row>
    <row r="497" spans="1:9" ht="12.75">
      <c r="A497" s="60"/>
      <c r="B497" s="60"/>
      <c r="C497" s="65" t="s">
        <v>579</v>
      </c>
      <c r="D497" s="1"/>
      <c r="E497" s="6"/>
      <c r="I497" s="1"/>
    </row>
    <row r="498" spans="3:9" ht="12.75">
      <c r="C498" s="6"/>
      <c r="D498" s="1"/>
      <c r="E498" s="6"/>
      <c r="I498" s="1"/>
    </row>
    <row r="499" spans="3:9" ht="12.75">
      <c r="C499" s="6"/>
      <c r="D499" s="1"/>
      <c r="E499" s="6"/>
      <c r="I499" s="1"/>
    </row>
    <row r="500" spans="3:9" ht="12.75">
      <c r="C500" s="6"/>
      <c r="D500" s="1"/>
      <c r="E500" s="6"/>
      <c r="I500" s="1"/>
    </row>
    <row r="501" spans="3:9" ht="12.75">
      <c r="C501" s="6"/>
      <c r="D501" s="1"/>
      <c r="E501" s="6"/>
      <c r="I501" s="1"/>
    </row>
    <row r="502" spans="3:9" ht="12.75">
      <c r="C502" s="6"/>
      <c r="D502" s="1"/>
      <c r="E502" s="6"/>
      <c r="I502" s="1"/>
    </row>
    <row r="503" spans="3:9" ht="12.75">
      <c r="C503" s="6"/>
      <c r="D503" s="1"/>
      <c r="E503" s="6"/>
      <c r="I503" s="1"/>
    </row>
    <row r="504" spans="3:9" ht="12.75">
      <c r="C504" s="6"/>
      <c r="D504" s="1"/>
      <c r="E504" s="6"/>
      <c r="I504" s="1"/>
    </row>
    <row r="505" spans="1:9" ht="12.75">
      <c r="A505" s="62" t="s">
        <v>795</v>
      </c>
      <c r="B505" s="60"/>
      <c r="C505" s="60"/>
      <c r="D505" s="60"/>
      <c r="E505" s="60"/>
      <c r="F505" s="60"/>
      <c r="G505" s="60"/>
      <c r="H505" s="60"/>
      <c r="I505" s="1"/>
    </row>
    <row r="506" spans="1:9" ht="12.75">
      <c r="A506" s="62" t="s">
        <v>570</v>
      </c>
      <c r="B506" s="60"/>
      <c r="C506" s="60"/>
      <c r="D506" s="60"/>
      <c r="E506" s="60"/>
      <c r="F506" s="60"/>
      <c r="G506" s="60"/>
      <c r="H506" s="60"/>
      <c r="I506" s="1"/>
    </row>
    <row r="507" spans="3:9" ht="12.75">
      <c r="C507" s="6"/>
      <c r="D507" s="1"/>
      <c r="E507" s="6"/>
      <c r="I507" s="1"/>
    </row>
    <row r="508" spans="3:9" ht="12.75">
      <c r="C508" s="6"/>
      <c r="D508" s="1"/>
      <c r="E508" s="6"/>
      <c r="I508" s="1"/>
    </row>
    <row r="509" spans="3:9" ht="12.75">
      <c r="C509" s="6"/>
      <c r="D509" s="1"/>
      <c r="E509" s="6"/>
      <c r="I509" s="1"/>
    </row>
    <row r="510" spans="1:9" ht="12.75">
      <c r="A510" s="61" t="s">
        <v>567</v>
      </c>
      <c r="B510" s="60"/>
      <c r="C510" s="60"/>
      <c r="D510" s="60"/>
      <c r="E510" s="61" t="s">
        <v>572</v>
      </c>
      <c r="F510" s="60"/>
      <c r="G510" s="60"/>
      <c r="H510" s="60"/>
      <c r="I510" s="1"/>
    </row>
    <row r="511" spans="1:9" ht="12.75">
      <c r="A511" s="60"/>
      <c r="B511" s="60"/>
      <c r="C511" s="60"/>
      <c r="D511" s="60"/>
      <c r="E511" s="60"/>
      <c r="F511" s="60"/>
      <c r="G511" s="60"/>
      <c r="H511" s="60"/>
      <c r="I511" s="1"/>
    </row>
    <row r="512" spans="1:9" ht="12.75">
      <c r="A512" s="60"/>
      <c r="B512" s="60"/>
      <c r="C512" s="60"/>
      <c r="D512" s="60"/>
      <c r="E512" s="61" t="s">
        <v>573</v>
      </c>
      <c r="F512" s="60"/>
      <c r="G512" s="60"/>
      <c r="H512" s="60"/>
      <c r="I512" s="1"/>
    </row>
    <row r="513" spans="1:9" ht="12.75">
      <c r="A513" s="60"/>
      <c r="B513" s="60"/>
      <c r="C513" s="63" t="s">
        <v>787</v>
      </c>
      <c r="D513" s="60"/>
      <c r="E513" s="60"/>
      <c r="F513" s="60"/>
      <c r="G513" s="60"/>
      <c r="H513" s="60"/>
      <c r="I513" s="1"/>
    </row>
    <row r="514" spans="1:9" ht="12.75">
      <c r="A514" s="60"/>
      <c r="B514" s="60"/>
      <c r="C514" s="63" t="s">
        <v>788</v>
      </c>
      <c r="D514" s="60"/>
      <c r="E514" s="60"/>
      <c r="F514" s="60"/>
      <c r="G514" s="60"/>
      <c r="H514" s="60"/>
      <c r="I514" s="1"/>
    </row>
    <row r="515" spans="1:9" ht="12.75">
      <c r="A515" s="60"/>
      <c r="B515" s="60"/>
      <c r="C515" s="63" t="s">
        <v>782</v>
      </c>
      <c r="D515" s="60"/>
      <c r="E515" s="60"/>
      <c r="F515" s="60"/>
      <c r="G515" s="60"/>
      <c r="H515" s="60"/>
      <c r="I515" s="1"/>
    </row>
    <row r="516" spans="1:9" ht="12.75">
      <c r="A516" s="60"/>
      <c r="B516" s="60"/>
      <c r="C516" s="63" t="s">
        <v>789</v>
      </c>
      <c r="D516" s="1"/>
      <c r="E516" s="6"/>
      <c r="I516" s="1"/>
    </row>
    <row r="517" spans="1:9" ht="12.75">
      <c r="A517" s="60"/>
      <c r="B517" s="60"/>
      <c r="C517" s="63" t="s">
        <v>796</v>
      </c>
      <c r="D517" s="1"/>
      <c r="E517" s="6"/>
      <c r="I517" s="1"/>
    </row>
    <row r="518" spans="1:9" ht="12.75">
      <c r="A518" s="60"/>
      <c r="B518" s="60"/>
      <c r="C518" s="63" t="s">
        <v>797</v>
      </c>
      <c r="D518" s="1"/>
      <c r="E518" s="6"/>
      <c r="I518" s="1"/>
    </row>
    <row r="519" spans="1:9" ht="12.75">
      <c r="A519" s="64">
        <v>51</v>
      </c>
      <c r="B519" s="66" t="s">
        <v>792</v>
      </c>
      <c r="C519" s="63" t="s">
        <v>798</v>
      </c>
      <c r="D519" s="1"/>
      <c r="E519" s="6"/>
      <c r="I519" s="1"/>
    </row>
    <row r="520" spans="1:9" ht="12.75">
      <c r="A520" s="60"/>
      <c r="B520" s="67">
        <v>11102</v>
      </c>
      <c r="C520" s="60"/>
      <c r="D520" s="1"/>
      <c r="E520" s="6"/>
      <c r="I520" s="1"/>
    </row>
    <row r="521" spans="1:9" ht="12.75">
      <c r="A521" s="60"/>
      <c r="B521" s="60"/>
      <c r="C521" s="65" t="s">
        <v>799</v>
      </c>
      <c r="D521" s="1"/>
      <c r="E521" s="6"/>
      <c r="I521" s="1"/>
    </row>
    <row r="522" spans="1:9" ht="12.75">
      <c r="A522" s="60"/>
      <c r="B522" s="60"/>
      <c r="C522" s="65" t="s">
        <v>578</v>
      </c>
      <c r="D522" s="1"/>
      <c r="E522" s="6"/>
      <c r="I522" s="1"/>
    </row>
    <row r="523" spans="1:9" ht="12.75">
      <c r="A523" s="60"/>
      <c r="B523" s="60"/>
      <c r="C523" s="65" t="s">
        <v>579</v>
      </c>
      <c r="D523" s="1"/>
      <c r="E523" s="6"/>
      <c r="I523" s="1"/>
    </row>
    <row r="524" spans="1:9" ht="12.75">
      <c r="A524" s="60"/>
      <c r="B524" s="60"/>
      <c r="C524" s="63" t="s">
        <v>800</v>
      </c>
      <c r="D524" s="1"/>
      <c r="E524" s="6"/>
      <c r="I524" s="1"/>
    </row>
    <row r="525" spans="1:9" ht="12.75">
      <c r="A525" s="60"/>
      <c r="B525" s="60"/>
      <c r="C525" s="63" t="s">
        <v>788</v>
      </c>
      <c r="D525" s="1"/>
      <c r="E525" s="6"/>
      <c r="I525" s="1"/>
    </row>
    <row r="526" spans="1:9" ht="12.75">
      <c r="A526" s="60"/>
      <c r="B526" s="60"/>
      <c r="C526" s="63" t="s">
        <v>801</v>
      </c>
      <c r="D526" s="1"/>
      <c r="E526" s="6"/>
      <c r="I526" s="1"/>
    </row>
    <row r="527" spans="1:9" ht="12.75">
      <c r="A527" s="60"/>
      <c r="B527" s="60"/>
      <c r="C527" s="63" t="s">
        <v>802</v>
      </c>
      <c r="D527" s="1"/>
      <c r="E527" s="6"/>
      <c r="I527" s="1"/>
    </row>
    <row r="528" spans="1:9" ht="12.75">
      <c r="A528" s="64">
        <v>52</v>
      </c>
      <c r="B528" s="66" t="s">
        <v>575</v>
      </c>
      <c r="C528" s="63" t="s">
        <v>803</v>
      </c>
      <c r="D528" s="1"/>
      <c r="E528" s="6"/>
      <c r="I528" s="1"/>
    </row>
    <row r="529" spans="1:9" ht="12.75">
      <c r="A529" s="60"/>
      <c r="B529" s="60"/>
      <c r="C529" s="65" t="s">
        <v>799</v>
      </c>
      <c r="D529" s="1"/>
      <c r="E529" s="6"/>
      <c r="I529" s="1"/>
    </row>
    <row r="530" spans="1:9" ht="12.75">
      <c r="A530" s="60"/>
      <c r="B530" s="60"/>
      <c r="C530" s="65" t="s">
        <v>578</v>
      </c>
      <c r="D530" s="1"/>
      <c r="E530" s="6"/>
      <c r="I530" s="1"/>
    </row>
    <row r="531" spans="1:9" ht="12.75">
      <c r="A531" s="60"/>
      <c r="B531" s="60"/>
      <c r="C531" s="65" t="s">
        <v>579</v>
      </c>
      <c r="D531" s="1"/>
      <c r="E531" s="6"/>
      <c r="I531" s="1"/>
    </row>
    <row r="532" spans="1:9" ht="12.75">
      <c r="A532" s="60"/>
      <c r="B532" s="60"/>
      <c r="C532" s="63" t="s">
        <v>804</v>
      </c>
      <c r="D532" s="1"/>
      <c r="E532" s="6"/>
      <c r="I532" s="1"/>
    </row>
    <row r="533" spans="1:9" ht="12.75">
      <c r="A533" s="60"/>
      <c r="B533" s="60"/>
      <c r="C533" s="63" t="s">
        <v>805</v>
      </c>
      <c r="D533" s="1"/>
      <c r="E533" s="6"/>
      <c r="I533" s="1"/>
    </row>
    <row r="534" spans="1:9" ht="12.75">
      <c r="A534" s="60"/>
      <c r="B534" s="60"/>
      <c r="C534" s="63" t="s">
        <v>806</v>
      </c>
      <c r="D534" s="1"/>
      <c r="E534" s="6"/>
      <c r="I534" s="1"/>
    </row>
    <row r="535" spans="1:9" ht="12.75">
      <c r="A535" s="64">
        <v>53</v>
      </c>
      <c r="B535" s="66" t="s">
        <v>784</v>
      </c>
      <c r="C535" s="63" t="s">
        <v>807</v>
      </c>
      <c r="D535" s="1"/>
      <c r="E535" s="6"/>
      <c r="I535" s="1"/>
    </row>
    <row r="536" spans="1:9" ht="12.75">
      <c r="A536" s="60"/>
      <c r="B536" s="67">
        <v>3003</v>
      </c>
      <c r="C536" s="60"/>
      <c r="D536" s="1"/>
      <c r="E536" s="6"/>
      <c r="I536" s="1"/>
    </row>
    <row r="537" spans="1:9" ht="12.75">
      <c r="A537" s="60"/>
      <c r="B537" s="60"/>
      <c r="C537" s="65" t="s">
        <v>808</v>
      </c>
      <c r="D537" s="1"/>
      <c r="E537" s="6"/>
      <c r="I537" s="1"/>
    </row>
    <row r="538" spans="1:9" ht="12.75">
      <c r="A538" s="60"/>
      <c r="B538" s="60"/>
      <c r="C538" s="65" t="s">
        <v>578</v>
      </c>
      <c r="D538" s="1"/>
      <c r="E538" s="6"/>
      <c r="I538" s="1"/>
    </row>
    <row r="539" spans="1:9" ht="12.75">
      <c r="A539" s="60"/>
      <c r="B539" s="60"/>
      <c r="C539" s="65" t="s">
        <v>579</v>
      </c>
      <c r="D539" s="1"/>
      <c r="E539" s="6"/>
      <c r="I539" s="1"/>
    </row>
    <row r="540" spans="1:9" ht="12.75">
      <c r="A540" s="60"/>
      <c r="B540" s="60"/>
      <c r="C540" s="63" t="s">
        <v>809</v>
      </c>
      <c r="D540" s="1"/>
      <c r="E540" s="6"/>
      <c r="I540" s="1"/>
    </row>
    <row r="541" spans="1:9" ht="12.75">
      <c r="A541" s="60"/>
      <c r="B541" s="60"/>
      <c r="C541" s="63" t="s">
        <v>810</v>
      </c>
      <c r="D541" s="1"/>
      <c r="E541" s="6"/>
      <c r="I541" s="1"/>
    </row>
    <row r="542" spans="1:9" ht="12.75">
      <c r="A542" s="60"/>
      <c r="B542" s="60"/>
      <c r="C542" s="63" t="s">
        <v>811</v>
      </c>
      <c r="D542" s="1"/>
      <c r="E542" s="6"/>
      <c r="I542" s="1"/>
    </row>
    <row r="543" spans="1:9" ht="12.75">
      <c r="A543" s="60"/>
      <c r="B543" s="60"/>
      <c r="C543" s="63" t="s">
        <v>812</v>
      </c>
      <c r="D543" s="1"/>
      <c r="E543" s="6"/>
      <c r="I543" s="1"/>
    </row>
    <row r="544" spans="1:9" ht="12.75">
      <c r="A544" s="64">
        <v>54</v>
      </c>
      <c r="B544" s="66" t="s">
        <v>575</v>
      </c>
      <c r="C544" s="63" t="s">
        <v>813</v>
      </c>
      <c r="D544" s="1"/>
      <c r="E544" s="6"/>
      <c r="I544" s="1"/>
    </row>
    <row r="545" spans="1:9" ht="12.75">
      <c r="A545" s="60"/>
      <c r="B545" s="60"/>
      <c r="C545" s="65" t="s">
        <v>814</v>
      </c>
      <c r="D545" s="1"/>
      <c r="E545" s="6"/>
      <c r="I545" s="1"/>
    </row>
    <row r="546" spans="1:9" ht="12.75">
      <c r="A546" s="60"/>
      <c r="B546" s="60"/>
      <c r="C546" s="65" t="s">
        <v>578</v>
      </c>
      <c r="D546" s="1"/>
      <c r="E546" s="6"/>
      <c r="I546" s="1"/>
    </row>
    <row r="547" spans="1:9" ht="12.75">
      <c r="A547" s="60"/>
      <c r="B547" s="60"/>
      <c r="C547" s="65" t="s">
        <v>579</v>
      </c>
      <c r="D547" s="1"/>
      <c r="E547" s="6"/>
      <c r="I547" s="1"/>
    </row>
    <row r="548" spans="1:9" ht="12.75">
      <c r="A548" s="64">
        <v>55</v>
      </c>
      <c r="B548" s="66" t="s">
        <v>575</v>
      </c>
      <c r="C548" s="63" t="s">
        <v>815</v>
      </c>
      <c r="D548" s="1"/>
      <c r="E548" s="6"/>
      <c r="I548" s="1"/>
    </row>
    <row r="549" spans="1:9" ht="12.75">
      <c r="A549" s="60"/>
      <c r="B549" s="60"/>
      <c r="C549" s="65" t="s">
        <v>786</v>
      </c>
      <c r="D549" s="1"/>
      <c r="E549" s="6"/>
      <c r="I549" s="1"/>
    </row>
    <row r="550" spans="1:9" ht="12.75">
      <c r="A550" s="60"/>
      <c r="B550" s="60"/>
      <c r="C550" s="65" t="s">
        <v>578</v>
      </c>
      <c r="D550" s="1"/>
      <c r="E550" s="6"/>
      <c r="I550" s="1"/>
    </row>
    <row r="551" spans="1:9" ht="12.75">
      <c r="A551" s="60"/>
      <c r="B551" s="60"/>
      <c r="C551" s="65" t="s">
        <v>579</v>
      </c>
      <c r="D551" s="1"/>
      <c r="E551" s="6"/>
      <c r="I551" s="1"/>
    </row>
    <row r="552" spans="3:9" ht="12.75">
      <c r="C552" s="6"/>
      <c r="D552" s="1"/>
      <c r="E552" s="6"/>
      <c r="I552" s="1"/>
    </row>
    <row r="553" spans="1:9" ht="12.75">
      <c r="A553" s="64">
        <v>56</v>
      </c>
      <c r="B553" s="66" t="s">
        <v>575</v>
      </c>
      <c r="C553" s="63" t="s">
        <v>816</v>
      </c>
      <c r="D553" s="1"/>
      <c r="E553" s="6"/>
      <c r="I553" s="1"/>
    </row>
    <row r="554" spans="1:9" ht="12.75">
      <c r="A554" s="60"/>
      <c r="B554" s="60"/>
      <c r="C554" s="65" t="s">
        <v>817</v>
      </c>
      <c r="D554" s="1"/>
      <c r="E554" s="6"/>
      <c r="I554" s="1"/>
    </row>
    <row r="555" spans="1:9" ht="12.75">
      <c r="A555" s="60"/>
      <c r="B555" s="60"/>
      <c r="C555" s="65" t="s">
        <v>578</v>
      </c>
      <c r="D555" s="1"/>
      <c r="E555" s="6"/>
      <c r="I555" s="1"/>
    </row>
    <row r="556" spans="1:9" ht="12.75">
      <c r="A556" s="60"/>
      <c r="B556" s="60"/>
      <c r="C556" s="65" t="s">
        <v>579</v>
      </c>
      <c r="D556" s="1"/>
      <c r="E556" s="6"/>
      <c r="I556" s="1"/>
    </row>
    <row r="557" spans="1:9" ht="12.75">
      <c r="A557" s="64">
        <v>57</v>
      </c>
      <c r="B557" s="66" t="s">
        <v>575</v>
      </c>
      <c r="C557" s="63" t="s">
        <v>818</v>
      </c>
      <c r="D557" s="1"/>
      <c r="E557" s="6"/>
      <c r="I557" s="1"/>
    </row>
    <row r="558" spans="1:9" ht="12.75">
      <c r="A558" s="60"/>
      <c r="B558" s="60"/>
      <c r="C558" s="65" t="s">
        <v>819</v>
      </c>
      <c r="D558" s="1"/>
      <c r="E558" s="6"/>
      <c r="I558" s="1"/>
    </row>
    <row r="559" spans="1:9" ht="12.75">
      <c r="A559" s="60"/>
      <c r="B559" s="60"/>
      <c r="C559" s="65" t="s">
        <v>578</v>
      </c>
      <c r="D559" s="1"/>
      <c r="E559" s="6"/>
      <c r="I559" s="1"/>
    </row>
    <row r="560" spans="1:9" ht="12.75">
      <c r="A560" s="60"/>
      <c r="B560" s="60"/>
      <c r="C560" s="65" t="s">
        <v>579</v>
      </c>
      <c r="D560" s="1"/>
      <c r="E560" s="6"/>
      <c r="I560" s="1"/>
    </row>
    <row r="561" spans="1:9" ht="12.75">
      <c r="A561" s="60"/>
      <c r="B561" s="60"/>
      <c r="C561" s="63" t="s">
        <v>820</v>
      </c>
      <c r="D561" s="1"/>
      <c r="E561" s="6"/>
      <c r="I561" s="1"/>
    </row>
    <row r="562" spans="1:9" ht="12.75">
      <c r="A562" s="60"/>
      <c r="B562" s="60"/>
      <c r="C562" s="63" t="s">
        <v>821</v>
      </c>
      <c r="D562" s="1"/>
      <c r="E562" s="6"/>
      <c r="I562" s="1"/>
    </row>
    <row r="563" spans="1:9" ht="12.75">
      <c r="A563" s="60"/>
      <c r="B563" s="60"/>
      <c r="C563" s="63" t="s">
        <v>822</v>
      </c>
      <c r="D563" s="1"/>
      <c r="E563" s="6"/>
      <c r="I563" s="1"/>
    </row>
    <row r="564" spans="1:9" ht="12.75">
      <c r="A564" s="60"/>
      <c r="B564" s="60"/>
      <c r="C564" s="63" t="s">
        <v>823</v>
      </c>
      <c r="D564" s="1"/>
      <c r="E564" s="6"/>
      <c r="I564" s="1"/>
    </row>
    <row r="565" spans="1:9" ht="12.75">
      <c r="A565" s="60"/>
      <c r="B565" s="60"/>
      <c r="C565" s="63" t="s">
        <v>824</v>
      </c>
      <c r="D565" s="1"/>
      <c r="E565" s="6"/>
      <c r="I565" s="1"/>
    </row>
    <row r="566" spans="1:9" ht="12.75">
      <c r="A566" s="60"/>
      <c r="B566" s="60"/>
      <c r="C566" s="63" t="s">
        <v>825</v>
      </c>
      <c r="D566" s="1"/>
      <c r="E566" s="6"/>
      <c r="I566" s="1"/>
    </row>
    <row r="567" spans="1:9" ht="12.75">
      <c r="A567" s="64">
        <v>58</v>
      </c>
      <c r="B567" s="66" t="s">
        <v>826</v>
      </c>
      <c r="C567" s="63" t="s">
        <v>827</v>
      </c>
      <c r="D567" s="1"/>
      <c r="E567" s="6"/>
      <c r="I567" s="1"/>
    </row>
    <row r="568" spans="1:9" ht="12.75">
      <c r="A568" s="60"/>
      <c r="B568" s="60"/>
      <c r="C568" s="65" t="s">
        <v>817</v>
      </c>
      <c r="D568" s="1"/>
      <c r="E568" s="6"/>
      <c r="I568" s="1"/>
    </row>
    <row r="569" spans="1:9" ht="12.75">
      <c r="A569" s="60"/>
      <c r="B569" s="60"/>
      <c r="C569" s="65" t="s">
        <v>578</v>
      </c>
      <c r="D569" s="1"/>
      <c r="E569" s="6"/>
      <c r="I569" s="1"/>
    </row>
    <row r="570" spans="1:9" ht="12.75">
      <c r="A570" s="60"/>
      <c r="B570" s="60"/>
      <c r="C570" s="65" t="s">
        <v>579</v>
      </c>
      <c r="D570" s="1"/>
      <c r="E570" s="6"/>
      <c r="I570" s="1"/>
    </row>
    <row r="571" spans="3:9" ht="12.75">
      <c r="C571" s="6"/>
      <c r="D571" s="1"/>
      <c r="E571" s="6"/>
      <c r="I571" s="1"/>
    </row>
    <row r="572" spans="3:9" ht="12.75">
      <c r="C572" s="6"/>
      <c r="D572" s="1"/>
      <c r="E572" s="6"/>
      <c r="I572" s="1"/>
    </row>
    <row r="573" spans="3:9" ht="12.75">
      <c r="C573" s="6"/>
      <c r="D573" s="1"/>
      <c r="E573" s="6"/>
      <c r="I573" s="1"/>
    </row>
    <row r="574" spans="3:9" ht="12.75">
      <c r="C574" s="6"/>
      <c r="D574" s="1"/>
      <c r="E574" s="6"/>
      <c r="I574" s="1"/>
    </row>
    <row r="575" spans="3:9" ht="12.75">
      <c r="C575" s="6"/>
      <c r="D575" s="1"/>
      <c r="E575" s="6"/>
      <c r="I575" s="1"/>
    </row>
    <row r="576" spans="1:9" ht="12.75">
      <c r="A576" s="62" t="s">
        <v>828</v>
      </c>
      <c r="B576" s="60"/>
      <c r="C576" s="60"/>
      <c r="D576" s="1"/>
      <c r="E576" s="6"/>
      <c r="I576" s="1"/>
    </row>
    <row r="577" spans="1:9" ht="12.75">
      <c r="A577" s="62" t="s">
        <v>570</v>
      </c>
      <c r="B577" s="60"/>
      <c r="C577" s="60"/>
      <c r="D577" s="1"/>
      <c r="E577" s="6"/>
      <c r="I577" s="1"/>
    </row>
    <row r="578" spans="3:9" ht="12.75">
      <c r="C578" s="6"/>
      <c r="D578" s="1"/>
      <c r="E578" s="6"/>
      <c r="I578" s="1"/>
    </row>
    <row r="579" spans="3:9" ht="12.75">
      <c r="C579" s="6"/>
      <c r="D579" s="1"/>
      <c r="E579" s="6"/>
      <c r="I579" s="1"/>
    </row>
    <row r="580" spans="3:9" ht="12.75">
      <c r="C580" s="6"/>
      <c r="D580" s="1"/>
      <c r="E580" s="6"/>
      <c r="I580" s="1"/>
    </row>
    <row r="581" spans="1:9" ht="12.75">
      <c r="A581" s="61" t="s">
        <v>567</v>
      </c>
      <c r="B581" s="60"/>
      <c r="C581" s="60"/>
      <c r="D581" s="60"/>
      <c r="E581" s="61" t="s">
        <v>572</v>
      </c>
      <c r="F581" s="60"/>
      <c r="G581" s="60"/>
      <c r="H581" s="60"/>
      <c r="I581" s="1"/>
    </row>
    <row r="582" spans="1:9" ht="12.75">
      <c r="A582" s="60"/>
      <c r="B582" s="60"/>
      <c r="C582" s="60"/>
      <c r="D582" s="60"/>
      <c r="E582" s="60"/>
      <c r="F582" s="60"/>
      <c r="G582" s="60"/>
      <c r="H582" s="60"/>
      <c r="I582" s="1"/>
    </row>
    <row r="583" spans="1:9" ht="12.75">
      <c r="A583" s="60"/>
      <c r="B583" s="60"/>
      <c r="C583" s="60"/>
      <c r="D583" s="60"/>
      <c r="E583" s="61" t="s">
        <v>573</v>
      </c>
      <c r="F583" s="60"/>
      <c r="G583" s="60"/>
      <c r="H583" s="60"/>
      <c r="I583" s="1"/>
    </row>
    <row r="584" spans="1:9" ht="12.75">
      <c r="A584" s="64">
        <v>59</v>
      </c>
      <c r="B584" s="66" t="s">
        <v>829</v>
      </c>
      <c r="C584" s="63" t="s">
        <v>830</v>
      </c>
      <c r="D584" s="60"/>
      <c r="E584" s="60"/>
      <c r="F584" s="60"/>
      <c r="G584" s="60"/>
      <c r="H584" s="60"/>
      <c r="I584" s="1"/>
    </row>
    <row r="585" spans="1:9" ht="12.75">
      <c r="A585" s="60"/>
      <c r="B585" s="67">
        <v>112</v>
      </c>
      <c r="C585" s="60"/>
      <c r="D585" s="60"/>
      <c r="E585" s="60"/>
      <c r="F585" s="60"/>
      <c r="G585" s="60"/>
      <c r="H585" s="60"/>
      <c r="I585" s="1"/>
    </row>
    <row r="586" spans="1:9" ht="12.75">
      <c r="A586" s="60"/>
      <c r="B586" s="60"/>
      <c r="C586" s="65" t="s">
        <v>831</v>
      </c>
      <c r="D586" s="60"/>
      <c r="E586" s="60"/>
      <c r="F586" s="60"/>
      <c r="G586" s="60"/>
      <c r="H586" s="60"/>
      <c r="I586" s="1"/>
    </row>
    <row r="587" spans="1:9" ht="12.75">
      <c r="A587" s="60"/>
      <c r="B587" s="60"/>
      <c r="C587" s="65" t="s">
        <v>578</v>
      </c>
      <c r="D587" s="60"/>
      <c r="E587" s="60"/>
      <c r="F587" s="60"/>
      <c r="G587" s="60"/>
      <c r="H587" s="60"/>
      <c r="I587" s="1"/>
    </row>
    <row r="588" spans="1:9" ht="12.75">
      <c r="A588" s="60"/>
      <c r="B588" s="60"/>
      <c r="C588" s="65" t="s">
        <v>579</v>
      </c>
      <c r="D588" s="60"/>
      <c r="E588" s="60"/>
      <c r="F588" s="60"/>
      <c r="G588" s="60"/>
      <c r="H588" s="60"/>
      <c r="I588" s="1"/>
    </row>
    <row r="589" spans="1:9" ht="12.75">
      <c r="A589" s="60"/>
      <c r="B589" s="60"/>
      <c r="C589" s="63" t="s">
        <v>832</v>
      </c>
      <c r="D589" s="60"/>
      <c r="E589" s="60"/>
      <c r="F589" s="60"/>
      <c r="G589" s="60"/>
      <c r="H589" s="60"/>
      <c r="I589" s="1"/>
    </row>
    <row r="590" spans="1:9" ht="12.75">
      <c r="A590" s="64">
        <v>60</v>
      </c>
      <c r="B590" s="66" t="s">
        <v>575</v>
      </c>
      <c r="C590" s="63" t="s">
        <v>833</v>
      </c>
      <c r="D590" s="60"/>
      <c r="E590" s="60"/>
      <c r="F590" s="60"/>
      <c r="G590" s="60"/>
      <c r="H590" s="60"/>
      <c r="I590" s="1"/>
    </row>
    <row r="591" spans="1:9" ht="12.75">
      <c r="A591" s="60"/>
      <c r="B591" s="60"/>
      <c r="C591" s="65" t="s">
        <v>606</v>
      </c>
      <c r="D591" s="60"/>
      <c r="E591" s="60"/>
      <c r="F591" s="60"/>
      <c r="G591" s="60"/>
      <c r="H591" s="60"/>
      <c r="I591" s="1"/>
    </row>
    <row r="592" spans="1:9" ht="12.75">
      <c r="A592" s="60"/>
      <c r="B592" s="60"/>
      <c r="C592" s="65" t="s">
        <v>578</v>
      </c>
      <c r="D592" s="60"/>
      <c r="E592" s="60"/>
      <c r="F592" s="60"/>
      <c r="G592" s="60"/>
      <c r="H592" s="60"/>
      <c r="I592" s="1"/>
    </row>
    <row r="593" spans="1:9" ht="12.75">
      <c r="A593" s="60"/>
      <c r="B593" s="60"/>
      <c r="C593" s="65" t="s">
        <v>579</v>
      </c>
      <c r="D593" s="60"/>
      <c r="E593" s="60"/>
      <c r="F593" s="60"/>
      <c r="G593" s="60"/>
      <c r="H593" s="60"/>
      <c r="I593" s="1"/>
    </row>
    <row r="594" spans="3:9" ht="12.75">
      <c r="C594" s="6"/>
      <c r="D594" s="1"/>
      <c r="E594" s="6"/>
      <c r="I594" s="1"/>
    </row>
    <row r="595" spans="1:9" ht="12.75">
      <c r="A595" s="60"/>
      <c r="B595" s="60"/>
      <c r="C595" s="63" t="s">
        <v>834</v>
      </c>
      <c r="D595" s="60"/>
      <c r="E595" s="60"/>
      <c r="F595" s="60"/>
      <c r="G595" s="60"/>
      <c r="H595" s="60"/>
      <c r="I595" s="1"/>
    </row>
    <row r="596" spans="1:9" ht="12.75">
      <c r="A596" s="60"/>
      <c r="B596" s="60"/>
      <c r="C596" s="63" t="s">
        <v>835</v>
      </c>
      <c r="D596" s="1"/>
      <c r="E596" s="6"/>
      <c r="I596" s="1"/>
    </row>
    <row r="597" spans="1:9" ht="12.75">
      <c r="A597" s="60"/>
      <c r="B597" s="60"/>
      <c r="C597" s="63" t="s">
        <v>836</v>
      </c>
      <c r="D597" s="1"/>
      <c r="E597" s="6"/>
      <c r="I597" s="1"/>
    </row>
    <row r="598" spans="1:9" ht="12.75">
      <c r="A598" s="60"/>
      <c r="B598" s="60"/>
      <c r="C598" s="63" t="s">
        <v>837</v>
      </c>
      <c r="D598" s="1"/>
      <c r="E598" s="6"/>
      <c r="I598" s="1"/>
    </row>
    <row r="599" spans="1:9" ht="12.75">
      <c r="A599" s="60"/>
      <c r="B599" s="60"/>
      <c r="C599" s="63" t="s">
        <v>838</v>
      </c>
      <c r="D599" s="1"/>
      <c r="E599" s="6"/>
      <c r="I599" s="1"/>
    </row>
    <row r="600" spans="1:9" ht="12.75">
      <c r="A600" s="64">
        <v>61</v>
      </c>
      <c r="B600" s="66" t="s">
        <v>575</v>
      </c>
      <c r="C600" s="63" t="s">
        <v>839</v>
      </c>
      <c r="D600" s="1"/>
      <c r="E600" s="6"/>
      <c r="I600" s="1"/>
    </row>
    <row r="601" spans="1:9" ht="12.75">
      <c r="A601" s="60"/>
      <c r="B601" s="60"/>
      <c r="C601" s="65" t="s">
        <v>682</v>
      </c>
      <c r="D601" s="1"/>
      <c r="E601" s="6"/>
      <c r="I601" s="1"/>
    </row>
    <row r="602" spans="1:9" ht="12.75">
      <c r="A602" s="60"/>
      <c r="B602" s="60"/>
      <c r="C602" s="65" t="s">
        <v>578</v>
      </c>
      <c r="D602" s="1"/>
      <c r="E602" s="6"/>
      <c r="I602" s="1"/>
    </row>
    <row r="603" spans="1:9" ht="12.75">
      <c r="A603" s="60"/>
      <c r="B603" s="60"/>
      <c r="C603" s="65" t="s">
        <v>579</v>
      </c>
      <c r="D603" s="1"/>
      <c r="E603" s="6"/>
      <c r="I603" s="1"/>
    </row>
    <row r="604" spans="1:9" ht="12.75">
      <c r="A604" s="60"/>
      <c r="B604" s="60"/>
      <c r="C604" s="63" t="s">
        <v>840</v>
      </c>
      <c r="D604" s="1"/>
      <c r="E604" s="6"/>
      <c r="I604" s="1"/>
    </row>
    <row r="605" spans="1:9" ht="12.75">
      <c r="A605" s="60"/>
      <c r="B605" s="60"/>
      <c r="C605" s="63" t="s">
        <v>841</v>
      </c>
      <c r="D605" s="1"/>
      <c r="E605" s="6"/>
      <c r="I605" s="1"/>
    </row>
    <row r="606" spans="1:9" ht="12.75">
      <c r="A606" s="60"/>
      <c r="B606" s="60"/>
      <c r="C606" s="63" t="s">
        <v>838</v>
      </c>
      <c r="D606" s="1"/>
      <c r="E606" s="6"/>
      <c r="I606" s="1"/>
    </row>
    <row r="607" spans="1:9" ht="12.75">
      <c r="A607" s="64">
        <v>62</v>
      </c>
      <c r="B607" s="66" t="s">
        <v>575</v>
      </c>
      <c r="C607" s="63" t="s">
        <v>842</v>
      </c>
      <c r="D607" s="1"/>
      <c r="E607" s="6"/>
      <c r="I607" s="1"/>
    </row>
    <row r="608" spans="1:9" ht="12.75">
      <c r="A608" s="60"/>
      <c r="B608" s="60"/>
      <c r="C608" s="65" t="s">
        <v>843</v>
      </c>
      <c r="D608" s="1"/>
      <c r="E608" s="6"/>
      <c r="I608" s="1"/>
    </row>
    <row r="609" spans="1:9" ht="12.75">
      <c r="A609" s="60"/>
      <c r="B609" s="60"/>
      <c r="C609" s="65" t="s">
        <v>578</v>
      </c>
      <c r="D609" s="1"/>
      <c r="E609" s="6"/>
      <c r="I609" s="1"/>
    </row>
    <row r="610" spans="1:9" ht="12.75">
      <c r="A610" s="60"/>
      <c r="B610" s="60"/>
      <c r="C610" s="65" t="s">
        <v>579</v>
      </c>
      <c r="D610" s="1"/>
      <c r="E610" s="6"/>
      <c r="I610" s="1"/>
    </row>
    <row r="611" spans="3:9" ht="12.75">
      <c r="C611" s="6"/>
      <c r="D611" s="1"/>
      <c r="E611" s="6"/>
      <c r="I611" s="1"/>
    </row>
    <row r="612" spans="1:9" ht="12.75">
      <c r="A612" s="60"/>
      <c r="B612" s="60"/>
      <c r="C612" s="63" t="s">
        <v>844</v>
      </c>
      <c r="D612" s="1"/>
      <c r="E612" s="6"/>
      <c r="I612" s="1"/>
    </row>
    <row r="613" spans="1:9" ht="12.75">
      <c r="A613" s="60"/>
      <c r="B613" s="60"/>
      <c r="C613" s="63" t="s">
        <v>841</v>
      </c>
      <c r="D613" s="1"/>
      <c r="E613" s="6"/>
      <c r="I613" s="1"/>
    </row>
    <row r="614" spans="1:9" ht="12.75">
      <c r="A614" s="60"/>
      <c r="B614" s="60"/>
      <c r="C614" s="63" t="s">
        <v>838</v>
      </c>
      <c r="D614" s="1"/>
      <c r="E614" s="6"/>
      <c r="I614" s="1"/>
    </row>
    <row r="615" spans="1:9" ht="12.75">
      <c r="A615" s="64">
        <v>63</v>
      </c>
      <c r="B615" s="66" t="s">
        <v>575</v>
      </c>
      <c r="C615" s="63" t="s">
        <v>845</v>
      </c>
      <c r="D615" s="1"/>
      <c r="E615" s="6"/>
      <c r="I615" s="1"/>
    </row>
    <row r="616" spans="1:9" ht="12.75">
      <c r="A616" s="60"/>
      <c r="B616" s="60"/>
      <c r="C616" s="65" t="s">
        <v>814</v>
      </c>
      <c r="D616" s="1"/>
      <c r="E616" s="6"/>
      <c r="I616" s="1"/>
    </row>
    <row r="617" spans="1:9" ht="12.75">
      <c r="A617" s="60"/>
      <c r="B617" s="60"/>
      <c r="C617" s="65" t="s">
        <v>578</v>
      </c>
      <c r="D617" s="1"/>
      <c r="E617" s="6"/>
      <c r="I617" s="1"/>
    </row>
    <row r="618" spans="1:9" ht="12.75">
      <c r="A618" s="60"/>
      <c r="B618" s="60"/>
      <c r="C618" s="65" t="s">
        <v>579</v>
      </c>
      <c r="D618" s="1"/>
      <c r="E618" s="6"/>
      <c r="I618" s="1"/>
    </row>
    <row r="619" spans="1:9" ht="12.75">
      <c r="A619" s="60"/>
      <c r="B619" s="60"/>
      <c r="C619" s="63" t="s">
        <v>846</v>
      </c>
      <c r="D619" s="1"/>
      <c r="E619" s="6"/>
      <c r="I619" s="1"/>
    </row>
    <row r="620" spans="1:9" ht="12.75">
      <c r="A620" s="60"/>
      <c r="B620" s="60"/>
      <c r="C620" s="63" t="s">
        <v>838</v>
      </c>
      <c r="D620" s="1"/>
      <c r="E620" s="6"/>
      <c r="I620" s="1"/>
    </row>
    <row r="621" spans="1:9" ht="12.75">
      <c r="A621" s="64">
        <v>64</v>
      </c>
      <c r="B621" s="66" t="s">
        <v>575</v>
      </c>
      <c r="C621" s="63" t="s">
        <v>847</v>
      </c>
      <c r="D621" s="1"/>
      <c r="E621" s="6"/>
      <c r="I621" s="1"/>
    </row>
    <row r="622" spans="1:9" ht="12.75">
      <c r="A622" s="60"/>
      <c r="B622" s="60"/>
      <c r="C622" s="65" t="s">
        <v>848</v>
      </c>
      <c r="D622" s="1"/>
      <c r="E622" s="6"/>
      <c r="I622" s="1"/>
    </row>
    <row r="623" spans="1:9" ht="12.75">
      <c r="A623" s="60"/>
      <c r="B623" s="60"/>
      <c r="C623" s="65" t="s">
        <v>578</v>
      </c>
      <c r="D623" s="1"/>
      <c r="E623" s="6"/>
      <c r="I623" s="1"/>
    </row>
    <row r="624" spans="1:9" ht="12.75">
      <c r="A624" s="60"/>
      <c r="B624" s="60"/>
      <c r="C624" s="65" t="s">
        <v>579</v>
      </c>
      <c r="D624" s="1"/>
      <c r="E624" s="6"/>
      <c r="I624" s="1"/>
    </row>
    <row r="625" spans="1:9" ht="12.75">
      <c r="A625" s="60"/>
      <c r="B625" s="60"/>
      <c r="C625" s="63" t="s">
        <v>849</v>
      </c>
      <c r="D625" s="1"/>
      <c r="E625" s="6"/>
      <c r="I625" s="1"/>
    </row>
    <row r="626" spans="1:9" ht="12.75">
      <c r="A626" s="60"/>
      <c r="B626" s="60"/>
      <c r="C626" s="63" t="s">
        <v>838</v>
      </c>
      <c r="D626" s="1"/>
      <c r="E626" s="6"/>
      <c r="I626" s="1"/>
    </row>
    <row r="627" spans="1:9" ht="12.75">
      <c r="A627" s="64">
        <v>65</v>
      </c>
      <c r="B627" s="66" t="s">
        <v>575</v>
      </c>
      <c r="C627" s="63" t="s">
        <v>850</v>
      </c>
      <c r="D627" s="1"/>
      <c r="E627" s="6"/>
      <c r="I627" s="1"/>
    </row>
    <row r="628" spans="1:9" ht="12.75">
      <c r="A628" s="60"/>
      <c r="B628" s="60"/>
      <c r="C628" s="65" t="s">
        <v>848</v>
      </c>
      <c r="D628" s="1"/>
      <c r="E628" s="6"/>
      <c r="I628" s="1"/>
    </row>
    <row r="629" spans="1:9" ht="12.75">
      <c r="A629" s="60"/>
      <c r="B629" s="60"/>
      <c r="C629" s="65" t="s">
        <v>578</v>
      </c>
      <c r="D629" s="1"/>
      <c r="E629" s="6"/>
      <c r="I629" s="1"/>
    </row>
    <row r="630" spans="1:9" ht="12.75">
      <c r="A630" s="60"/>
      <c r="B630" s="60"/>
      <c r="C630" s="65" t="s">
        <v>579</v>
      </c>
      <c r="D630" s="1"/>
      <c r="E630" s="6"/>
      <c r="I630" s="1"/>
    </row>
    <row r="631" spans="1:9" ht="12.75">
      <c r="A631" s="60"/>
      <c r="B631" s="60"/>
      <c r="C631" s="63" t="s">
        <v>851</v>
      </c>
      <c r="D631" s="1"/>
      <c r="E631" s="6"/>
      <c r="I631" s="1"/>
    </row>
    <row r="632" spans="1:9" ht="12.75">
      <c r="A632" s="60"/>
      <c r="B632" s="60"/>
      <c r="C632" s="63" t="s">
        <v>838</v>
      </c>
      <c r="D632" s="1"/>
      <c r="E632" s="6"/>
      <c r="I632" s="1"/>
    </row>
    <row r="633" spans="1:9" ht="12.75">
      <c r="A633" s="64">
        <v>66</v>
      </c>
      <c r="B633" s="66" t="s">
        <v>575</v>
      </c>
      <c r="C633" s="63" t="s">
        <v>852</v>
      </c>
      <c r="D633" s="1"/>
      <c r="E633" s="6"/>
      <c r="I633" s="1"/>
    </row>
    <row r="634" spans="1:9" ht="12.75">
      <c r="A634" s="60"/>
      <c r="B634" s="60"/>
      <c r="C634" s="65" t="s">
        <v>682</v>
      </c>
      <c r="D634" s="1"/>
      <c r="E634" s="6"/>
      <c r="I634" s="1"/>
    </row>
    <row r="635" spans="1:9" ht="12.75">
      <c r="A635" s="60"/>
      <c r="B635" s="60"/>
      <c r="C635" s="65" t="s">
        <v>578</v>
      </c>
      <c r="D635" s="1"/>
      <c r="E635" s="6"/>
      <c r="I635" s="1"/>
    </row>
    <row r="636" spans="1:9" ht="12.75">
      <c r="A636" s="60"/>
      <c r="B636" s="60"/>
      <c r="C636" s="65" t="s">
        <v>579</v>
      </c>
      <c r="D636" s="1"/>
      <c r="E636" s="6"/>
      <c r="I636" s="1"/>
    </row>
    <row r="637" spans="3:9" ht="12.75">
      <c r="C637" s="6"/>
      <c r="D637" s="1"/>
      <c r="E637" s="6"/>
      <c r="I637" s="1"/>
    </row>
    <row r="638" spans="1:9" ht="12.75">
      <c r="A638" s="60"/>
      <c r="B638" s="60"/>
      <c r="C638" s="63" t="s">
        <v>853</v>
      </c>
      <c r="D638" s="1"/>
      <c r="E638" s="6"/>
      <c r="I638" s="1"/>
    </row>
    <row r="639" spans="1:9" ht="12.75">
      <c r="A639" s="60"/>
      <c r="B639" s="60"/>
      <c r="C639" s="63" t="s">
        <v>838</v>
      </c>
      <c r="D639" s="1"/>
      <c r="E639" s="6"/>
      <c r="I639" s="1"/>
    </row>
    <row r="640" spans="1:9" ht="12.75">
      <c r="A640" s="64">
        <v>67</v>
      </c>
      <c r="B640" s="66" t="s">
        <v>575</v>
      </c>
      <c r="C640" s="63" t="s">
        <v>854</v>
      </c>
      <c r="D640" s="1"/>
      <c r="E640" s="6"/>
      <c r="I640" s="1"/>
    </row>
    <row r="641" spans="1:9" ht="12.75">
      <c r="A641" s="60"/>
      <c r="B641" s="60"/>
      <c r="C641" s="65" t="s">
        <v>682</v>
      </c>
      <c r="D641" s="1"/>
      <c r="E641" s="6"/>
      <c r="I641" s="1"/>
    </row>
    <row r="642" spans="1:9" ht="12.75">
      <c r="A642" s="60"/>
      <c r="B642" s="60"/>
      <c r="C642" s="65" t="s">
        <v>578</v>
      </c>
      <c r="D642" s="1"/>
      <c r="E642" s="6"/>
      <c r="I642" s="1"/>
    </row>
    <row r="643" spans="1:9" ht="12.75">
      <c r="A643" s="60"/>
      <c r="B643" s="60"/>
      <c r="C643" s="65" t="s">
        <v>579</v>
      </c>
      <c r="D643" s="1"/>
      <c r="E643" s="6"/>
      <c r="I643" s="1"/>
    </row>
    <row r="644" spans="3:9" ht="12.75">
      <c r="C644" s="6"/>
      <c r="D644" s="1"/>
      <c r="E644" s="6"/>
      <c r="I644" s="1"/>
    </row>
    <row r="645" spans="3:9" ht="12.75">
      <c r="C645" s="6"/>
      <c r="D645" s="1"/>
      <c r="E645" s="6"/>
      <c r="I645" s="1"/>
    </row>
    <row r="646" spans="3:9" ht="12.75">
      <c r="C646" s="6"/>
      <c r="D646" s="1"/>
      <c r="E646" s="6"/>
      <c r="I646" s="1"/>
    </row>
    <row r="647" spans="1:9" ht="12.75">
      <c r="A647" s="62" t="s">
        <v>855</v>
      </c>
      <c r="B647" s="60"/>
      <c r="C647" s="60"/>
      <c r="D647" s="60"/>
      <c r="E647" s="60"/>
      <c r="F647" s="60"/>
      <c r="G647" s="60"/>
      <c r="H647" s="60"/>
      <c r="I647" s="1"/>
    </row>
    <row r="648" spans="1:9" ht="12.75">
      <c r="A648" s="62" t="s">
        <v>570</v>
      </c>
      <c r="B648" s="60"/>
      <c r="C648" s="60"/>
      <c r="D648" s="60"/>
      <c r="E648" s="60"/>
      <c r="F648" s="60"/>
      <c r="G648" s="60"/>
      <c r="H648" s="60"/>
      <c r="I648" s="1"/>
    </row>
    <row r="649" spans="3:9" ht="12.75">
      <c r="C649" s="6"/>
      <c r="D649" s="1"/>
      <c r="E649" s="6"/>
      <c r="I649" s="1"/>
    </row>
    <row r="650" spans="3:9" ht="12.75">
      <c r="C650" s="6"/>
      <c r="D650" s="1"/>
      <c r="E650" s="6"/>
      <c r="I650" s="1"/>
    </row>
    <row r="651" spans="3:9" ht="12.75">
      <c r="C651" s="6"/>
      <c r="D651" s="1"/>
      <c r="E651" s="6"/>
      <c r="I651" s="1"/>
    </row>
    <row r="652" spans="1:9" ht="12.75">
      <c r="A652" s="61" t="s">
        <v>567</v>
      </c>
      <c r="B652" s="60"/>
      <c r="C652" s="60"/>
      <c r="D652" s="60"/>
      <c r="E652" s="61" t="s">
        <v>572</v>
      </c>
      <c r="F652" s="60"/>
      <c r="G652" s="60"/>
      <c r="H652" s="60"/>
      <c r="I652" s="1"/>
    </row>
    <row r="653" spans="1:9" ht="12.75">
      <c r="A653" s="60"/>
      <c r="B653" s="60"/>
      <c r="C653" s="60"/>
      <c r="D653" s="60"/>
      <c r="E653" s="60"/>
      <c r="F653" s="60"/>
      <c r="G653" s="60"/>
      <c r="H653" s="60"/>
      <c r="I653" s="1"/>
    </row>
    <row r="654" spans="1:9" ht="12.75">
      <c r="A654" s="60"/>
      <c r="B654" s="60"/>
      <c r="C654" s="60"/>
      <c r="D654" s="60"/>
      <c r="E654" s="61" t="s">
        <v>573</v>
      </c>
      <c r="F654" s="60"/>
      <c r="G654" s="60"/>
      <c r="H654" s="60"/>
      <c r="I654" s="1"/>
    </row>
    <row r="655" spans="1:9" ht="12.75">
      <c r="A655" s="60"/>
      <c r="B655" s="60"/>
      <c r="C655" s="63" t="s">
        <v>856</v>
      </c>
      <c r="D655" s="60"/>
      <c r="E655" s="60"/>
      <c r="F655" s="60"/>
      <c r="G655" s="60"/>
      <c r="H655" s="60"/>
      <c r="I655" s="1"/>
    </row>
    <row r="656" spans="1:9" ht="12.75">
      <c r="A656" s="60"/>
      <c r="B656" s="60"/>
      <c r="C656" s="63" t="s">
        <v>857</v>
      </c>
      <c r="D656" s="60"/>
      <c r="E656" s="60"/>
      <c r="F656" s="60"/>
      <c r="G656" s="60"/>
      <c r="H656" s="60"/>
      <c r="I656" s="1"/>
    </row>
    <row r="657" spans="1:9" ht="12.75">
      <c r="A657" s="60"/>
      <c r="B657" s="60"/>
      <c r="C657" s="63" t="s">
        <v>838</v>
      </c>
      <c r="D657" s="60"/>
      <c r="E657" s="60"/>
      <c r="F657" s="60"/>
      <c r="G657" s="60"/>
      <c r="H657" s="60"/>
      <c r="I657" s="1"/>
    </row>
    <row r="658" spans="1:9" ht="12.75">
      <c r="A658" s="64">
        <v>68</v>
      </c>
      <c r="B658" s="66" t="s">
        <v>575</v>
      </c>
      <c r="C658" s="63" t="s">
        <v>858</v>
      </c>
      <c r="D658" s="60"/>
      <c r="E658" s="60"/>
      <c r="F658" s="60"/>
      <c r="G658" s="60"/>
      <c r="H658" s="60"/>
      <c r="I658" s="1"/>
    </row>
    <row r="659" spans="1:9" ht="12.75">
      <c r="A659" s="60"/>
      <c r="B659" s="60"/>
      <c r="C659" s="65" t="s">
        <v>735</v>
      </c>
      <c r="D659" s="60"/>
      <c r="E659" s="60"/>
      <c r="F659" s="60"/>
      <c r="G659" s="60"/>
      <c r="H659" s="60"/>
      <c r="I659" s="1"/>
    </row>
    <row r="660" spans="1:9" ht="12.75">
      <c r="A660" s="60"/>
      <c r="B660" s="60"/>
      <c r="C660" s="65" t="s">
        <v>578</v>
      </c>
      <c r="D660" s="1"/>
      <c r="E660" s="6"/>
      <c r="I660" s="1"/>
    </row>
    <row r="661" spans="1:9" ht="12.75">
      <c r="A661" s="60"/>
      <c r="B661" s="60"/>
      <c r="C661" s="65" t="s">
        <v>579</v>
      </c>
      <c r="D661" s="1"/>
      <c r="E661" s="6"/>
      <c r="I661" s="1"/>
    </row>
    <row r="662" spans="1:9" ht="12.75">
      <c r="A662" s="60"/>
      <c r="B662" s="60"/>
      <c r="C662" s="63" t="s">
        <v>859</v>
      </c>
      <c r="D662" s="1"/>
      <c r="E662" s="6"/>
      <c r="I662" s="1"/>
    </row>
    <row r="663" spans="1:9" ht="12.75">
      <c r="A663" s="60"/>
      <c r="B663" s="60"/>
      <c r="C663" s="63" t="s">
        <v>860</v>
      </c>
      <c r="D663" s="1"/>
      <c r="E663" s="6"/>
      <c r="I663" s="1"/>
    </row>
    <row r="664" spans="1:9" ht="12.75">
      <c r="A664" s="60"/>
      <c r="B664" s="60"/>
      <c r="C664" s="63" t="s">
        <v>838</v>
      </c>
      <c r="D664" s="1"/>
      <c r="E664" s="6"/>
      <c r="I664" s="1"/>
    </row>
    <row r="665" spans="1:9" ht="12.75">
      <c r="A665" s="64">
        <v>69</v>
      </c>
      <c r="B665" s="66" t="s">
        <v>575</v>
      </c>
      <c r="C665" s="63" t="s">
        <v>861</v>
      </c>
      <c r="D665" s="1"/>
      <c r="E665" s="6"/>
      <c r="I665" s="1"/>
    </row>
    <row r="666" spans="1:9" ht="12.75">
      <c r="A666" s="60"/>
      <c r="B666" s="60"/>
      <c r="C666" s="65" t="s">
        <v>735</v>
      </c>
      <c r="D666" s="1"/>
      <c r="E666" s="6"/>
      <c r="I666" s="1"/>
    </row>
    <row r="667" spans="1:9" ht="12.75">
      <c r="A667" s="60"/>
      <c r="B667" s="60"/>
      <c r="C667" s="65" t="s">
        <v>578</v>
      </c>
      <c r="D667" s="1"/>
      <c r="E667" s="6"/>
      <c r="I667" s="1"/>
    </row>
    <row r="668" spans="1:9" ht="12.75">
      <c r="A668" s="60"/>
      <c r="B668" s="60"/>
      <c r="C668" s="65" t="s">
        <v>579</v>
      </c>
      <c r="D668" s="1"/>
      <c r="E668" s="6"/>
      <c r="I668" s="1"/>
    </row>
    <row r="669" spans="1:9" ht="12.75">
      <c r="A669" s="60"/>
      <c r="B669" s="60"/>
      <c r="C669" s="63" t="s">
        <v>862</v>
      </c>
      <c r="D669" s="1"/>
      <c r="E669" s="6"/>
      <c r="I669" s="1"/>
    </row>
    <row r="670" spans="1:9" ht="12.75">
      <c r="A670" s="60"/>
      <c r="B670" s="60"/>
      <c r="C670" s="63" t="s">
        <v>863</v>
      </c>
      <c r="D670" s="1"/>
      <c r="E670" s="6"/>
      <c r="I670" s="1"/>
    </row>
    <row r="671" spans="1:9" ht="12.75">
      <c r="A671" s="64">
        <v>70</v>
      </c>
      <c r="B671" s="66" t="s">
        <v>575</v>
      </c>
      <c r="C671" s="60"/>
      <c r="D671" s="1"/>
      <c r="E671" s="6"/>
      <c r="I671" s="1"/>
    </row>
    <row r="672" spans="1:9" ht="12.75">
      <c r="A672" s="60"/>
      <c r="B672" s="60"/>
      <c r="C672" s="65" t="s">
        <v>628</v>
      </c>
      <c r="D672" s="1"/>
      <c r="E672" s="6"/>
      <c r="I672" s="1"/>
    </row>
    <row r="673" spans="1:9" ht="12.75">
      <c r="A673" s="60"/>
      <c r="B673" s="60"/>
      <c r="C673" s="65" t="s">
        <v>578</v>
      </c>
      <c r="D673" s="1"/>
      <c r="E673" s="6"/>
      <c r="I673" s="1"/>
    </row>
    <row r="674" spans="1:9" ht="12.75">
      <c r="A674" s="60"/>
      <c r="B674" s="60"/>
      <c r="C674" s="65" t="s">
        <v>579</v>
      </c>
      <c r="D674" s="1"/>
      <c r="E674" s="6"/>
      <c r="I674" s="1"/>
    </row>
    <row r="675" spans="3:9" ht="12.75">
      <c r="C675" s="6"/>
      <c r="D675" s="1"/>
      <c r="E675" s="6"/>
      <c r="I675" s="1"/>
    </row>
    <row r="676" spans="1:9" ht="12.75">
      <c r="A676" s="60"/>
      <c r="B676" s="60"/>
      <c r="C676" s="63" t="s">
        <v>864</v>
      </c>
      <c r="D676" s="1"/>
      <c r="E676" s="6"/>
      <c r="I676" s="1"/>
    </row>
    <row r="677" spans="1:9" ht="12.75">
      <c r="A677" s="60"/>
      <c r="B677" s="60"/>
      <c r="C677" s="63" t="s">
        <v>865</v>
      </c>
      <c r="D677" s="1"/>
      <c r="E677" s="6"/>
      <c r="I677" s="1"/>
    </row>
    <row r="678" spans="1:9" ht="12.75">
      <c r="A678" s="64">
        <v>71</v>
      </c>
      <c r="B678" s="66" t="s">
        <v>575</v>
      </c>
      <c r="C678" s="63" t="s">
        <v>866</v>
      </c>
      <c r="D678" s="1"/>
      <c r="E678" s="6"/>
      <c r="I678" s="1"/>
    </row>
    <row r="679" spans="1:9" ht="12.75">
      <c r="A679" s="60"/>
      <c r="B679" s="60"/>
      <c r="C679" s="65" t="s">
        <v>682</v>
      </c>
      <c r="D679" s="1"/>
      <c r="E679" s="6"/>
      <c r="I679" s="1"/>
    </row>
    <row r="680" spans="1:9" ht="12.75">
      <c r="A680" s="60"/>
      <c r="B680" s="60"/>
      <c r="C680" s="65" t="s">
        <v>578</v>
      </c>
      <c r="D680" s="1"/>
      <c r="E680" s="6"/>
      <c r="I680" s="1"/>
    </row>
    <row r="681" spans="1:9" ht="12.75">
      <c r="A681" s="60"/>
      <c r="B681" s="60"/>
      <c r="C681" s="65" t="s">
        <v>579</v>
      </c>
      <c r="D681" s="1"/>
      <c r="E681" s="6"/>
      <c r="I681" s="1"/>
    </row>
    <row r="682" spans="1:9" ht="12.75">
      <c r="A682" s="60"/>
      <c r="B682" s="60"/>
      <c r="C682" s="63" t="s">
        <v>867</v>
      </c>
      <c r="D682" s="1"/>
      <c r="E682" s="6"/>
      <c r="I682" s="1"/>
    </row>
    <row r="683" spans="1:9" ht="12.75">
      <c r="A683" s="60"/>
      <c r="B683" s="60"/>
      <c r="C683" s="63" t="s">
        <v>868</v>
      </c>
      <c r="D683" s="1"/>
      <c r="E683" s="6"/>
      <c r="I683" s="1"/>
    </row>
    <row r="684" spans="1:9" ht="12.75">
      <c r="A684" s="60"/>
      <c r="B684" s="60"/>
      <c r="C684" s="63" t="s">
        <v>869</v>
      </c>
      <c r="D684" s="1"/>
      <c r="E684" s="6"/>
      <c r="I684" s="1"/>
    </row>
    <row r="685" spans="1:9" ht="12.75">
      <c r="A685" s="64">
        <v>72</v>
      </c>
      <c r="B685" s="66" t="s">
        <v>575</v>
      </c>
      <c r="C685" s="60"/>
      <c r="D685" s="1"/>
      <c r="E685" s="6"/>
      <c r="I685" s="1"/>
    </row>
    <row r="686" spans="1:9" ht="12.75">
      <c r="A686" s="60"/>
      <c r="B686" s="60"/>
      <c r="C686" s="65" t="s">
        <v>870</v>
      </c>
      <c r="D686" s="1"/>
      <c r="E686" s="6"/>
      <c r="I686" s="1"/>
    </row>
    <row r="687" spans="1:9" ht="12.75">
      <c r="A687" s="60"/>
      <c r="B687" s="60"/>
      <c r="C687" s="65" t="s">
        <v>578</v>
      </c>
      <c r="D687" s="1"/>
      <c r="E687" s="6"/>
      <c r="I687" s="1"/>
    </row>
    <row r="688" spans="1:9" ht="12.75">
      <c r="A688" s="60"/>
      <c r="B688" s="60"/>
      <c r="C688" s="65" t="s">
        <v>579</v>
      </c>
      <c r="D688" s="1"/>
      <c r="E688" s="6"/>
      <c r="I688" s="1"/>
    </row>
    <row r="689" spans="1:9" ht="12.75">
      <c r="A689" s="60"/>
      <c r="B689" s="60"/>
      <c r="C689" s="63" t="s">
        <v>871</v>
      </c>
      <c r="D689" s="1"/>
      <c r="E689" s="6"/>
      <c r="I689" s="1"/>
    </row>
    <row r="690" spans="1:9" ht="12.75">
      <c r="A690" s="60"/>
      <c r="B690" s="60"/>
      <c r="C690" s="63" t="s">
        <v>872</v>
      </c>
      <c r="D690" s="1"/>
      <c r="E690" s="6"/>
      <c r="I690" s="1"/>
    </row>
    <row r="691" spans="1:9" ht="12.75">
      <c r="A691" s="60"/>
      <c r="B691" s="60"/>
      <c r="C691" s="63" t="s">
        <v>873</v>
      </c>
      <c r="D691" s="1"/>
      <c r="E691" s="6"/>
      <c r="I691" s="1"/>
    </row>
    <row r="692" spans="1:9" ht="12.75">
      <c r="A692" s="60"/>
      <c r="B692" s="60"/>
      <c r="C692" s="63" t="s">
        <v>874</v>
      </c>
      <c r="D692" s="1"/>
      <c r="E692" s="6"/>
      <c r="I692" s="1"/>
    </row>
    <row r="693" spans="1:9" ht="12.75">
      <c r="A693" s="60"/>
      <c r="B693" s="60"/>
      <c r="C693" s="63" t="s">
        <v>875</v>
      </c>
      <c r="D693" s="1"/>
      <c r="E693" s="6"/>
      <c r="I693" s="1"/>
    </row>
    <row r="694" spans="1:9" ht="12.75">
      <c r="A694" s="60"/>
      <c r="B694" s="60"/>
      <c r="C694" s="63" t="s">
        <v>876</v>
      </c>
      <c r="D694" s="1"/>
      <c r="E694" s="6"/>
      <c r="I694" s="1"/>
    </row>
    <row r="695" spans="1:9" ht="12.75">
      <c r="A695" s="60"/>
      <c r="B695" s="60"/>
      <c r="C695" s="63" t="s">
        <v>877</v>
      </c>
      <c r="D695" s="1"/>
      <c r="E695" s="6"/>
      <c r="I695" s="1"/>
    </row>
    <row r="696" spans="1:9" ht="12.75">
      <c r="A696" s="60"/>
      <c r="B696" s="60"/>
      <c r="C696" s="63" t="s">
        <v>878</v>
      </c>
      <c r="D696" s="1"/>
      <c r="E696" s="6"/>
      <c r="I696" s="1"/>
    </row>
    <row r="697" spans="1:9" ht="12.75">
      <c r="A697" s="64">
        <v>73</v>
      </c>
      <c r="B697" s="66" t="s">
        <v>879</v>
      </c>
      <c r="C697" s="63" t="s">
        <v>880</v>
      </c>
      <c r="D697" s="1"/>
      <c r="E697" s="6"/>
      <c r="I697" s="1"/>
    </row>
    <row r="698" spans="1:9" ht="12.75">
      <c r="A698" s="60"/>
      <c r="B698" s="60"/>
      <c r="C698" s="65" t="s">
        <v>628</v>
      </c>
      <c r="D698" s="1"/>
      <c r="E698" s="6"/>
      <c r="I698" s="1"/>
    </row>
    <row r="699" spans="1:9" ht="12.75">
      <c r="A699" s="60"/>
      <c r="B699" s="60"/>
      <c r="C699" s="65" t="s">
        <v>578</v>
      </c>
      <c r="D699" s="1"/>
      <c r="E699" s="6"/>
      <c r="I699" s="1"/>
    </row>
    <row r="700" spans="1:9" ht="12.75">
      <c r="A700" s="60"/>
      <c r="B700" s="60"/>
      <c r="C700" s="65" t="s">
        <v>579</v>
      </c>
      <c r="D700" s="1"/>
      <c r="E700" s="6"/>
      <c r="I700" s="1"/>
    </row>
    <row r="701" spans="1:9" ht="12.75">
      <c r="A701" s="60"/>
      <c r="B701" s="60"/>
      <c r="C701" s="63" t="s">
        <v>862</v>
      </c>
      <c r="D701" s="1"/>
      <c r="E701" s="6"/>
      <c r="I701" s="1"/>
    </row>
    <row r="702" spans="1:9" ht="12.75">
      <c r="A702" s="60"/>
      <c r="B702" s="60"/>
      <c r="C702" s="63" t="s">
        <v>881</v>
      </c>
      <c r="D702" s="1"/>
      <c r="E702" s="6"/>
      <c r="I702" s="1"/>
    </row>
    <row r="703" spans="1:9" ht="12.75">
      <c r="A703" s="64">
        <v>74</v>
      </c>
      <c r="B703" s="66" t="s">
        <v>575</v>
      </c>
      <c r="C703" s="60"/>
      <c r="D703" s="1"/>
      <c r="E703" s="6"/>
      <c r="I703" s="1"/>
    </row>
    <row r="704" spans="1:9" ht="12.75">
      <c r="A704" s="60"/>
      <c r="B704" s="60"/>
      <c r="C704" s="65" t="s">
        <v>628</v>
      </c>
      <c r="D704" s="1"/>
      <c r="E704" s="6"/>
      <c r="I704" s="1"/>
    </row>
    <row r="705" spans="1:9" ht="12.75">
      <c r="A705" s="60"/>
      <c r="B705" s="60"/>
      <c r="C705" s="65" t="s">
        <v>578</v>
      </c>
      <c r="D705" s="1"/>
      <c r="E705" s="6"/>
      <c r="I705" s="1"/>
    </row>
    <row r="706" spans="1:9" ht="12.75">
      <c r="A706" s="60"/>
      <c r="B706" s="60"/>
      <c r="C706" s="65" t="s">
        <v>579</v>
      </c>
      <c r="D706" s="1"/>
      <c r="E706" s="6"/>
      <c r="I706" s="1"/>
    </row>
    <row r="707" spans="3:9" ht="12.75">
      <c r="C707" s="6"/>
      <c r="D707" s="1"/>
      <c r="E707" s="6"/>
      <c r="I707" s="1"/>
    </row>
    <row r="708" spans="1:9" ht="12.75">
      <c r="A708" s="64">
        <v>75</v>
      </c>
      <c r="B708" s="66" t="s">
        <v>575</v>
      </c>
      <c r="C708" s="63" t="s">
        <v>882</v>
      </c>
      <c r="D708" s="60"/>
      <c r="E708" s="60"/>
      <c r="F708" s="60"/>
      <c r="G708" s="60"/>
      <c r="H708" s="60"/>
      <c r="I708" s="1"/>
    </row>
    <row r="709" spans="3:9" ht="12.75">
      <c r="C709" s="6"/>
      <c r="D709" s="1"/>
      <c r="E709" s="6"/>
      <c r="I709" s="1"/>
    </row>
    <row r="710" spans="1:9" ht="12.75">
      <c r="A710" s="60"/>
      <c r="B710" s="60"/>
      <c r="C710" s="65" t="s">
        <v>577</v>
      </c>
      <c r="D710" s="60"/>
      <c r="E710" s="60"/>
      <c r="F710" s="60"/>
      <c r="G710" s="60"/>
      <c r="H710" s="60"/>
      <c r="I710" s="1"/>
    </row>
    <row r="711" spans="1:9" ht="12.75">
      <c r="A711" s="60"/>
      <c r="B711" s="60"/>
      <c r="C711" s="65" t="s">
        <v>578</v>
      </c>
      <c r="D711" s="60"/>
      <c r="E711" s="60"/>
      <c r="F711" s="60"/>
      <c r="G711" s="60"/>
      <c r="H711" s="60"/>
      <c r="I711" s="1"/>
    </row>
    <row r="712" spans="1:9" ht="12.75">
      <c r="A712" s="60"/>
      <c r="B712" s="60"/>
      <c r="C712" s="65" t="s">
        <v>579</v>
      </c>
      <c r="D712" s="60"/>
      <c r="E712" s="60"/>
      <c r="F712" s="60"/>
      <c r="G712" s="60"/>
      <c r="H712" s="60"/>
      <c r="I712" s="1"/>
    </row>
    <row r="713" spans="3:9" ht="12.75">
      <c r="C713" s="6"/>
      <c r="D713" s="1"/>
      <c r="E713" s="6"/>
      <c r="I713" s="1"/>
    </row>
    <row r="714" spans="3:9" ht="12.75">
      <c r="C714" s="6"/>
      <c r="D714" s="1"/>
      <c r="E714" s="6"/>
      <c r="I714" s="1"/>
    </row>
    <row r="715" spans="3:9" ht="12.75">
      <c r="C715" s="6"/>
      <c r="D715" s="1"/>
      <c r="E715" s="6"/>
      <c r="I715" s="1"/>
    </row>
    <row r="716" spans="3:9" ht="12.75">
      <c r="C716" s="6"/>
      <c r="D716" s="1"/>
      <c r="E716" s="6"/>
      <c r="I716" s="1"/>
    </row>
    <row r="717" spans="3:9" ht="12.75">
      <c r="C717" s="6"/>
      <c r="D717" s="1"/>
      <c r="E717" s="6"/>
      <c r="I717" s="1"/>
    </row>
    <row r="718" spans="1:9" ht="12.75">
      <c r="A718" s="62" t="s">
        <v>883</v>
      </c>
      <c r="B718" s="60"/>
      <c r="C718" s="60"/>
      <c r="D718" s="60"/>
      <c r="E718" s="60"/>
      <c r="F718" s="60"/>
      <c r="G718" s="60"/>
      <c r="H718" s="60"/>
      <c r="I718" s="1"/>
    </row>
    <row r="719" spans="1:9" ht="12.75">
      <c r="A719" s="62" t="s">
        <v>570</v>
      </c>
      <c r="B719" s="60"/>
      <c r="C719" s="60"/>
      <c r="D719" s="60"/>
      <c r="E719" s="60"/>
      <c r="F719" s="60"/>
      <c r="G719" s="60"/>
      <c r="H719" s="60"/>
      <c r="I719" s="1"/>
    </row>
    <row r="720" spans="3:9" ht="12.75">
      <c r="C720" s="6"/>
      <c r="D720" s="1"/>
      <c r="E720" s="6"/>
      <c r="I720" s="1"/>
    </row>
    <row r="721" spans="3:9" ht="12.75">
      <c r="C721" s="6"/>
      <c r="D721" s="1"/>
      <c r="E721" s="6"/>
      <c r="I721" s="1"/>
    </row>
    <row r="722" spans="3:9" ht="12.75">
      <c r="C722" s="6"/>
      <c r="D722" s="1"/>
      <c r="E722" s="6"/>
      <c r="I722" s="1"/>
    </row>
    <row r="723" spans="1:9" ht="12.75">
      <c r="A723" s="61" t="s">
        <v>567</v>
      </c>
      <c r="B723" s="60"/>
      <c r="C723" s="60"/>
      <c r="D723" s="60"/>
      <c r="E723" s="61" t="s">
        <v>572</v>
      </c>
      <c r="F723" s="60"/>
      <c r="G723" s="60"/>
      <c r="H723" s="60"/>
      <c r="I723" s="1"/>
    </row>
    <row r="724" spans="3:9" ht="12.75">
      <c r="C724" s="60"/>
      <c r="D724" s="60"/>
      <c r="E724" s="60"/>
      <c r="F724" s="60"/>
      <c r="G724" s="60"/>
      <c r="H724" s="60"/>
      <c r="I724" s="1"/>
    </row>
    <row r="725" spans="3:9" ht="12.75">
      <c r="C725" s="60"/>
      <c r="D725" s="60"/>
      <c r="E725" s="61" t="s">
        <v>573</v>
      </c>
      <c r="F725" s="60"/>
      <c r="G725" s="60"/>
      <c r="H725" s="60"/>
      <c r="I725" s="1"/>
    </row>
    <row r="726" spans="3:9" ht="12.75">
      <c r="C726" s="63" t="s">
        <v>884</v>
      </c>
      <c r="D726" s="60"/>
      <c r="E726" s="60"/>
      <c r="F726" s="60"/>
      <c r="G726" s="60"/>
      <c r="H726" s="60"/>
      <c r="I726" s="1"/>
    </row>
    <row r="727" spans="3:9" ht="12.75">
      <c r="C727" s="63" t="s">
        <v>885</v>
      </c>
      <c r="D727" s="60"/>
      <c r="E727" s="60"/>
      <c r="F727" s="60"/>
      <c r="G727" s="60"/>
      <c r="H727" s="60"/>
      <c r="I727" s="1"/>
    </row>
    <row r="728" spans="3:9" ht="12.75">
      <c r="C728" s="63" t="s">
        <v>886</v>
      </c>
      <c r="D728" s="60"/>
      <c r="E728" s="60"/>
      <c r="F728" s="60"/>
      <c r="G728" s="60"/>
      <c r="H728" s="60"/>
      <c r="I728" s="1"/>
    </row>
    <row r="729" spans="3:9" ht="12.75">
      <c r="C729" s="63" t="s">
        <v>887</v>
      </c>
      <c r="D729" s="60"/>
      <c r="E729" s="60"/>
      <c r="F729" s="60"/>
      <c r="G729" s="60"/>
      <c r="H729" s="60"/>
      <c r="I729" s="1"/>
    </row>
    <row r="730" spans="3:9" ht="12.75">
      <c r="C730" s="63" t="s">
        <v>888</v>
      </c>
      <c r="D730" s="60"/>
      <c r="E730" s="60"/>
      <c r="F730" s="60"/>
      <c r="G730" s="60"/>
      <c r="H730" s="60"/>
      <c r="I730" s="1"/>
    </row>
    <row r="731" spans="3:9" ht="12.75">
      <c r="C731" s="63" t="s">
        <v>889</v>
      </c>
      <c r="D731" s="60"/>
      <c r="E731" s="60"/>
      <c r="F731" s="60"/>
      <c r="G731" s="60"/>
      <c r="H731" s="60"/>
      <c r="I731" s="1"/>
    </row>
    <row r="732" spans="3:9" ht="12.75">
      <c r="C732" s="63" t="s">
        <v>890</v>
      </c>
      <c r="D732" s="60"/>
      <c r="E732" s="60"/>
      <c r="F732" s="60"/>
      <c r="G732" s="60"/>
      <c r="H732" s="60"/>
      <c r="I732" s="1"/>
    </row>
    <row r="733" spans="3:9" ht="12.75">
      <c r="C733" s="63" t="s">
        <v>891</v>
      </c>
      <c r="D733" s="60"/>
      <c r="E733" s="60"/>
      <c r="F733" s="60"/>
      <c r="G733" s="60"/>
      <c r="H733" s="60"/>
      <c r="I733" s="1"/>
    </row>
    <row r="734" spans="3:9" ht="12.75">
      <c r="C734" s="63" t="s">
        <v>892</v>
      </c>
      <c r="D734" s="60"/>
      <c r="E734" s="60"/>
      <c r="F734" s="60"/>
      <c r="G734" s="60"/>
      <c r="H734" s="60"/>
      <c r="I734" s="1"/>
    </row>
    <row r="735" spans="3:9" ht="12.75">
      <c r="C735" s="63" t="s">
        <v>893</v>
      </c>
      <c r="D735" s="60"/>
      <c r="E735" s="60"/>
      <c r="F735" s="60"/>
      <c r="G735" s="60"/>
      <c r="H735" s="60"/>
      <c r="I735" s="1"/>
    </row>
    <row r="736" spans="3:9" ht="12.75">
      <c r="C736" s="63" t="s">
        <v>894</v>
      </c>
      <c r="D736" s="60"/>
      <c r="E736" s="60"/>
      <c r="F736" s="60"/>
      <c r="G736" s="60"/>
      <c r="H736" s="60"/>
      <c r="I736" s="1"/>
    </row>
    <row r="737" spans="3:9" ht="12.75">
      <c r="C737" s="63" t="s">
        <v>895</v>
      </c>
      <c r="D737" s="60"/>
      <c r="E737" s="60"/>
      <c r="F737" s="60"/>
      <c r="G737" s="60"/>
      <c r="H737" s="60"/>
      <c r="I737" s="1"/>
    </row>
    <row r="738" spans="3:9" ht="12.75">
      <c r="C738" s="63" t="s">
        <v>896</v>
      </c>
      <c r="D738" s="60"/>
      <c r="E738" s="60"/>
      <c r="F738" s="60"/>
      <c r="G738" s="60"/>
      <c r="H738" s="60"/>
      <c r="I738" s="1"/>
    </row>
    <row r="739" spans="3:9" ht="12.75">
      <c r="C739" s="63" t="s">
        <v>897</v>
      </c>
      <c r="D739" s="60"/>
      <c r="E739" s="60"/>
      <c r="F739" s="60"/>
      <c r="G739" s="60"/>
      <c r="H739" s="60"/>
      <c r="I739" s="1"/>
    </row>
    <row r="740" spans="1:9" ht="12.75">
      <c r="A740" s="60"/>
      <c r="B740" s="60"/>
      <c r="C740" s="63" t="s">
        <v>898</v>
      </c>
      <c r="D740" s="1"/>
      <c r="E740" s="6"/>
      <c r="I740" s="1"/>
    </row>
    <row r="741" spans="1:9" ht="12.75">
      <c r="A741" s="64">
        <v>76</v>
      </c>
      <c r="B741" s="66" t="s">
        <v>575</v>
      </c>
      <c r="C741" s="63" t="s">
        <v>899</v>
      </c>
      <c r="D741" s="1"/>
      <c r="E741" s="6"/>
      <c r="I741" s="1"/>
    </row>
    <row r="742" spans="1:9" ht="12.75">
      <c r="A742" s="60"/>
      <c r="B742" s="60"/>
      <c r="C742" s="68">
        <v>42</v>
      </c>
      <c r="D742" s="1"/>
      <c r="E742" s="6"/>
      <c r="I742" s="1"/>
    </row>
    <row r="743" spans="1:9" ht="12.75">
      <c r="A743" s="60"/>
      <c r="B743" s="60"/>
      <c r="C743" s="65" t="s">
        <v>578</v>
      </c>
      <c r="D743" s="1"/>
      <c r="E743" s="6"/>
      <c r="I743" s="1"/>
    </row>
    <row r="744" spans="1:9" ht="12.75">
      <c r="A744" s="60"/>
      <c r="B744" s="60"/>
      <c r="C744" s="65" t="s">
        <v>579</v>
      </c>
      <c r="D744" s="1"/>
      <c r="E744" s="6"/>
      <c r="I744" s="1"/>
    </row>
    <row r="745" spans="1:9" ht="12.75">
      <c r="A745" s="60"/>
      <c r="B745" s="60"/>
      <c r="C745" s="63" t="s">
        <v>900</v>
      </c>
      <c r="D745" s="1"/>
      <c r="E745" s="6"/>
      <c r="I745" s="1"/>
    </row>
    <row r="746" spans="1:9" ht="12.75">
      <c r="A746" s="60"/>
      <c r="B746" s="60"/>
      <c r="C746" s="63" t="s">
        <v>901</v>
      </c>
      <c r="D746" s="1"/>
      <c r="E746" s="6"/>
      <c r="I746" s="1"/>
    </row>
    <row r="747" spans="1:9" ht="12.75">
      <c r="A747" s="60"/>
      <c r="B747" s="60"/>
      <c r="C747" s="63" t="s">
        <v>902</v>
      </c>
      <c r="D747" s="1"/>
      <c r="E747" s="6"/>
      <c r="I747" s="1"/>
    </row>
    <row r="748" spans="1:9" ht="12.75">
      <c r="A748" s="60"/>
      <c r="B748" s="60"/>
      <c r="C748" s="63" t="s">
        <v>903</v>
      </c>
      <c r="D748" s="1"/>
      <c r="E748" s="6"/>
      <c r="I748" s="1"/>
    </row>
    <row r="749" spans="1:9" ht="12.75">
      <c r="A749" s="64">
        <v>77</v>
      </c>
      <c r="B749" s="66" t="s">
        <v>575</v>
      </c>
      <c r="C749" s="63" t="s">
        <v>904</v>
      </c>
      <c r="D749" s="1"/>
      <c r="E749" s="6"/>
      <c r="I749" s="1"/>
    </row>
    <row r="750" spans="1:9" ht="12.75">
      <c r="A750" s="60"/>
      <c r="B750" s="60"/>
      <c r="C750" s="68">
        <v>1</v>
      </c>
      <c r="D750" s="1"/>
      <c r="E750" s="6"/>
      <c r="I750" s="1"/>
    </row>
    <row r="751" spans="1:9" ht="12.75">
      <c r="A751" s="60"/>
      <c r="B751" s="60"/>
      <c r="C751" s="65" t="s">
        <v>578</v>
      </c>
      <c r="D751" s="1"/>
      <c r="E751" s="6"/>
      <c r="I751" s="1"/>
    </row>
    <row r="752" spans="1:9" ht="12.75">
      <c r="A752" s="60"/>
      <c r="B752" s="60"/>
      <c r="C752" s="65" t="s">
        <v>579</v>
      </c>
      <c r="D752" s="1"/>
      <c r="E752" s="6"/>
      <c r="I752" s="1"/>
    </row>
    <row r="753" spans="1:9" ht="12.75">
      <c r="A753" s="60"/>
      <c r="B753" s="60"/>
      <c r="C753" s="63" t="s">
        <v>905</v>
      </c>
      <c r="D753" s="1"/>
      <c r="E753" s="6"/>
      <c r="I753" s="1"/>
    </row>
    <row r="754" spans="1:9" ht="12.75">
      <c r="A754" s="60"/>
      <c r="B754" s="60"/>
      <c r="C754" s="63" t="s">
        <v>906</v>
      </c>
      <c r="D754" s="1"/>
      <c r="E754" s="6"/>
      <c r="I754" s="1"/>
    </row>
    <row r="755" spans="1:9" ht="12.75">
      <c r="A755" s="60"/>
      <c r="B755" s="60"/>
      <c r="C755" s="63" t="s">
        <v>907</v>
      </c>
      <c r="D755" s="1"/>
      <c r="E755" s="6"/>
      <c r="I755" s="1"/>
    </row>
    <row r="756" spans="1:9" ht="12.75">
      <c r="A756" s="60"/>
      <c r="B756" s="60"/>
      <c r="C756" s="63" t="s">
        <v>908</v>
      </c>
      <c r="D756" s="1"/>
      <c r="E756" s="6"/>
      <c r="I756" s="1"/>
    </row>
    <row r="757" spans="1:9" ht="12.75">
      <c r="A757" s="64">
        <v>78</v>
      </c>
      <c r="B757" s="66" t="s">
        <v>575</v>
      </c>
      <c r="C757" s="63" t="s">
        <v>909</v>
      </c>
      <c r="D757" s="1"/>
      <c r="E757" s="6"/>
      <c r="I757" s="1"/>
    </row>
    <row r="758" spans="1:9" ht="12.75">
      <c r="A758" s="60"/>
      <c r="B758" s="60"/>
      <c r="C758" s="68">
        <v>42</v>
      </c>
      <c r="D758" s="1"/>
      <c r="E758" s="6"/>
      <c r="I758" s="1"/>
    </row>
    <row r="759" spans="1:9" ht="12.75">
      <c r="A759" s="60"/>
      <c r="B759" s="60"/>
      <c r="C759" s="65" t="s">
        <v>578</v>
      </c>
      <c r="D759" s="1"/>
      <c r="E759" s="6"/>
      <c r="I759" s="1"/>
    </row>
    <row r="760" spans="1:9" ht="12.75">
      <c r="A760" s="60"/>
      <c r="B760" s="60"/>
      <c r="C760" s="65" t="s">
        <v>579</v>
      </c>
      <c r="D760" s="1"/>
      <c r="E760" s="6"/>
      <c r="I760" s="1"/>
    </row>
    <row r="761" spans="1:9" ht="12.75">
      <c r="A761" s="60"/>
      <c r="B761" s="60"/>
      <c r="C761" s="63" t="s">
        <v>910</v>
      </c>
      <c r="D761" s="1"/>
      <c r="E761" s="6"/>
      <c r="I761" s="1"/>
    </row>
    <row r="762" spans="3:9" ht="12.75">
      <c r="C762" s="6"/>
      <c r="D762" s="1"/>
      <c r="E762" s="6"/>
      <c r="I762" s="1"/>
    </row>
    <row r="763" spans="1:9" ht="12.75">
      <c r="A763" s="60"/>
      <c r="B763" s="60"/>
      <c r="C763" s="63" t="s">
        <v>911</v>
      </c>
      <c r="D763" s="1"/>
      <c r="E763" s="6"/>
      <c r="I763" s="1"/>
    </row>
    <row r="764" spans="1:9" ht="12.75">
      <c r="A764" s="60"/>
      <c r="B764" s="60"/>
      <c r="C764" s="63" t="s">
        <v>912</v>
      </c>
      <c r="D764" s="1"/>
      <c r="E764" s="6"/>
      <c r="I764" s="1"/>
    </row>
    <row r="765" spans="1:9" ht="12.75">
      <c r="A765" s="60"/>
      <c r="B765" s="60"/>
      <c r="C765" s="63" t="s">
        <v>913</v>
      </c>
      <c r="D765" s="1"/>
      <c r="E765" s="6"/>
      <c r="I765" s="1"/>
    </row>
    <row r="766" spans="1:9" ht="12.75">
      <c r="A766" s="60"/>
      <c r="B766" s="60"/>
      <c r="C766" s="63" t="s">
        <v>914</v>
      </c>
      <c r="D766" s="1"/>
      <c r="E766" s="6"/>
      <c r="I766" s="1"/>
    </row>
    <row r="767" spans="1:9" ht="12.75">
      <c r="A767" s="60"/>
      <c r="B767" s="60"/>
      <c r="C767" s="63" t="s">
        <v>610</v>
      </c>
      <c r="D767" s="1"/>
      <c r="E767" s="6"/>
      <c r="I767" s="1"/>
    </row>
    <row r="768" spans="1:9" ht="12.75">
      <c r="A768" s="64">
        <v>79</v>
      </c>
      <c r="B768" s="66" t="s">
        <v>575</v>
      </c>
      <c r="C768" s="63" t="s">
        <v>915</v>
      </c>
      <c r="D768" s="1"/>
      <c r="E768" s="6"/>
      <c r="I768" s="1"/>
    </row>
    <row r="769" spans="1:9" ht="12.75">
      <c r="A769" s="60"/>
      <c r="B769" s="60"/>
      <c r="C769" s="68">
        <v>1</v>
      </c>
      <c r="D769" s="1"/>
      <c r="E769" s="6"/>
      <c r="I769" s="1"/>
    </row>
    <row r="770" spans="1:9" ht="12.75">
      <c r="A770" s="60"/>
      <c r="B770" s="60"/>
      <c r="C770" s="65" t="s">
        <v>578</v>
      </c>
      <c r="D770" s="1"/>
      <c r="E770" s="6"/>
      <c r="I770" s="1"/>
    </row>
    <row r="771" spans="1:9" ht="12.75">
      <c r="A771" s="60"/>
      <c r="B771" s="60"/>
      <c r="C771" s="65" t="s">
        <v>579</v>
      </c>
      <c r="D771" s="1"/>
      <c r="E771" s="6"/>
      <c r="I771" s="1"/>
    </row>
    <row r="772" spans="1:9" ht="12.75">
      <c r="A772" s="60"/>
      <c r="B772" s="60"/>
      <c r="C772" s="63" t="s">
        <v>916</v>
      </c>
      <c r="D772" s="1"/>
      <c r="E772" s="6"/>
      <c r="I772" s="1"/>
    </row>
    <row r="773" spans="1:9" ht="12.75">
      <c r="A773" s="60"/>
      <c r="B773" s="60"/>
      <c r="C773" s="63" t="s">
        <v>917</v>
      </c>
      <c r="D773" s="1"/>
      <c r="E773" s="6"/>
      <c r="I773" s="1"/>
    </row>
    <row r="774" spans="1:9" ht="12.75">
      <c r="A774" s="60"/>
      <c r="B774" s="60"/>
      <c r="C774" s="63" t="s">
        <v>918</v>
      </c>
      <c r="D774" s="1"/>
      <c r="E774" s="6"/>
      <c r="I774" s="1"/>
    </row>
    <row r="775" spans="1:9" ht="12.75">
      <c r="A775" s="64">
        <v>80</v>
      </c>
      <c r="B775" s="66" t="s">
        <v>575</v>
      </c>
      <c r="C775" s="63" t="s">
        <v>919</v>
      </c>
      <c r="D775" s="1"/>
      <c r="E775" s="6"/>
      <c r="I775" s="1"/>
    </row>
    <row r="776" spans="1:9" ht="12.75">
      <c r="A776" s="60"/>
      <c r="B776" s="60"/>
      <c r="C776" s="65" t="s">
        <v>577</v>
      </c>
      <c r="D776" s="1"/>
      <c r="E776" s="6"/>
      <c r="I776" s="1"/>
    </row>
    <row r="777" spans="1:9" ht="12.75">
      <c r="A777" s="60"/>
      <c r="B777" s="60"/>
      <c r="C777" s="65" t="s">
        <v>578</v>
      </c>
      <c r="D777" s="1"/>
      <c r="E777" s="6"/>
      <c r="I777" s="1"/>
    </row>
    <row r="778" spans="1:9" ht="12.75">
      <c r="A778" s="60"/>
      <c r="B778" s="60"/>
      <c r="C778" s="65" t="s">
        <v>579</v>
      </c>
      <c r="D778" s="1"/>
      <c r="E778" s="6"/>
      <c r="I778" s="1"/>
    </row>
    <row r="779" spans="3:9" ht="12.75">
      <c r="C779" s="6"/>
      <c r="D779" s="1"/>
      <c r="E779" s="6"/>
      <c r="I779" s="1"/>
    </row>
    <row r="780" spans="3:9" ht="12.75">
      <c r="C780" s="6"/>
      <c r="D780" s="1"/>
      <c r="E780" s="6"/>
      <c r="I780" s="1"/>
    </row>
    <row r="781" spans="3:9" ht="12.75">
      <c r="C781" s="6"/>
      <c r="D781" s="1"/>
      <c r="E781" s="6"/>
      <c r="I781" s="1"/>
    </row>
    <row r="782" spans="3:9" ht="12.75">
      <c r="C782" s="6"/>
      <c r="D782" s="1"/>
      <c r="E782" s="6"/>
      <c r="I782" s="1"/>
    </row>
    <row r="783" spans="3:9" ht="12.75">
      <c r="C783" s="6"/>
      <c r="D783" s="1"/>
      <c r="E783" s="6"/>
      <c r="I783" s="1"/>
    </row>
    <row r="784" spans="3:9" ht="12.75">
      <c r="C784" s="6"/>
      <c r="D784" s="1"/>
      <c r="E784" s="6"/>
      <c r="I784" s="1"/>
    </row>
    <row r="785" spans="3:9" ht="12.75">
      <c r="C785" s="6"/>
      <c r="D785" s="1"/>
      <c r="E785" s="6"/>
      <c r="I785" s="1"/>
    </row>
    <row r="786" spans="3:9" ht="12.75">
      <c r="C786" s="6"/>
      <c r="D786" s="1"/>
      <c r="E786" s="6"/>
      <c r="I786" s="1"/>
    </row>
    <row r="787" spans="3:9" ht="12.75">
      <c r="C787" s="6"/>
      <c r="D787" s="1"/>
      <c r="E787" s="6"/>
      <c r="I787" s="1"/>
    </row>
    <row r="788" spans="3:9" ht="12.75">
      <c r="C788" s="6"/>
      <c r="D788" s="1"/>
      <c r="E788" s="6"/>
      <c r="I788" s="1"/>
    </row>
    <row r="789" spans="1:9" ht="12.75">
      <c r="A789" s="62" t="s">
        <v>920</v>
      </c>
      <c r="B789" s="60"/>
      <c r="C789" s="60"/>
      <c r="D789" s="60"/>
      <c r="E789" s="60"/>
      <c r="F789" s="60"/>
      <c r="G789" s="60"/>
      <c r="H789" s="60"/>
      <c r="I789" s="1"/>
    </row>
    <row r="790" spans="1:9" ht="12.75">
      <c r="A790" s="62" t="s">
        <v>570</v>
      </c>
      <c r="B790" s="60"/>
      <c r="C790" s="60"/>
      <c r="D790" s="60"/>
      <c r="E790" s="60"/>
      <c r="F790" s="60"/>
      <c r="G790" s="60"/>
      <c r="H790" s="60"/>
      <c r="I790" s="1"/>
    </row>
    <row r="791" spans="3:9" ht="12.75">
      <c r="C791" s="6"/>
      <c r="D791" s="1"/>
      <c r="E791" s="6"/>
      <c r="I791" s="1"/>
    </row>
    <row r="792" spans="3:9" ht="12.75">
      <c r="C792" s="6"/>
      <c r="D792" s="1"/>
      <c r="E792" s="6"/>
      <c r="I792" s="1"/>
    </row>
    <row r="793" spans="3:9" ht="12.75">
      <c r="C793" s="6"/>
      <c r="D793" s="1"/>
      <c r="E793" s="6"/>
      <c r="I793" s="1"/>
    </row>
    <row r="794" spans="1:9" ht="12.75">
      <c r="A794" s="61" t="s">
        <v>567</v>
      </c>
      <c r="B794" s="60"/>
      <c r="C794" s="60"/>
      <c r="D794" s="60"/>
      <c r="E794" s="61" t="s">
        <v>572</v>
      </c>
      <c r="F794" s="60"/>
      <c r="G794" s="60"/>
      <c r="H794" s="60"/>
      <c r="I794" s="1"/>
    </row>
    <row r="795" spans="1:9" ht="12.75">
      <c r="A795" s="60"/>
      <c r="B795" s="60"/>
      <c r="C795" s="60"/>
      <c r="D795" s="60"/>
      <c r="E795" s="60"/>
      <c r="F795" s="60"/>
      <c r="G795" s="60"/>
      <c r="H795" s="60"/>
      <c r="I795" s="1"/>
    </row>
    <row r="796" spans="1:9" ht="12.75">
      <c r="A796" s="60"/>
      <c r="B796" s="60"/>
      <c r="C796" s="60"/>
      <c r="D796" s="60"/>
      <c r="E796" s="61" t="s">
        <v>573</v>
      </c>
      <c r="F796" s="60"/>
      <c r="G796" s="60"/>
      <c r="H796" s="60"/>
      <c r="I796" s="1"/>
    </row>
    <row r="797" spans="1:9" ht="12.75">
      <c r="A797" s="60"/>
      <c r="B797" s="60"/>
      <c r="C797" s="63" t="s">
        <v>921</v>
      </c>
      <c r="D797" s="60"/>
      <c r="E797" s="60"/>
      <c r="F797" s="60"/>
      <c r="G797" s="60"/>
      <c r="H797" s="60"/>
      <c r="I797" s="1"/>
    </row>
    <row r="798" spans="1:9" ht="12.75">
      <c r="A798" s="60"/>
      <c r="B798" s="60"/>
      <c r="C798" s="63" t="s">
        <v>922</v>
      </c>
      <c r="D798" s="60"/>
      <c r="E798" s="60"/>
      <c r="F798" s="60"/>
      <c r="G798" s="60"/>
      <c r="H798" s="60"/>
      <c r="I798" s="1"/>
    </row>
    <row r="799" spans="1:9" ht="12.75">
      <c r="A799" s="60"/>
      <c r="B799" s="60"/>
      <c r="C799" s="63" t="s">
        <v>923</v>
      </c>
      <c r="D799" s="60"/>
      <c r="E799" s="60"/>
      <c r="F799" s="60"/>
      <c r="G799" s="60"/>
      <c r="H799" s="60"/>
      <c r="I799" s="1"/>
    </row>
    <row r="800" spans="1:9" ht="12.75">
      <c r="A800" s="60"/>
      <c r="B800" s="60"/>
      <c r="C800" s="63" t="s">
        <v>924</v>
      </c>
      <c r="D800" s="60"/>
      <c r="E800" s="60"/>
      <c r="F800" s="60"/>
      <c r="G800" s="60"/>
      <c r="H800" s="60"/>
      <c r="I800" s="1"/>
    </row>
    <row r="801" spans="1:9" ht="12.75">
      <c r="A801" s="64">
        <v>81</v>
      </c>
      <c r="B801" s="66" t="s">
        <v>925</v>
      </c>
      <c r="C801" s="63" t="s">
        <v>926</v>
      </c>
      <c r="D801" s="60"/>
      <c r="E801" s="60"/>
      <c r="F801" s="60"/>
      <c r="G801" s="60"/>
      <c r="H801" s="60"/>
      <c r="I801" s="1"/>
    </row>
    <row r="802" spans="1:9" ht="12.75">
      <c r="A802" s="60"/>
      <c r="B802" s="67">
        <v>101</v>
      </c>
      <c r="C802" s="60"/>
      <c r="D802" s="60"/>
      <c r="E802" s="60"/>
      <c r="F802" s="60"/>
      <c r="G802" s="60"/>
      <c r="H802" s="60"/>
      <c r="I802" s="1"/>
    </row>
    <row r="803" spans="1:9" ht="12.75">
      <c r="A803" s="60"/>
      <c r="B803" s="60"/>
      <c r="C803" s="68">
        <v>4</v>
      </c>
      <c r="D803" s="60"/>
      <c r="E803" s="60"/>
      <c r="F803" s="60"/>
      <c r="G803" s="60"/>
      <c r="H803" s="60"/>
      <c r="I803" s="1"/>
    </row>
    <row r="804" spans="1:9" ht="12.75">
      <c r="A804" s="60"/>
      <c r="B804" s="60"/>
      <c r="C804" s="65" t="s">
        <v>578</v>
      </c>
      <c r="D804" s="1"/>
      <c r="E804" s="6"/>
      <c r="I804" s="1"/>
    </row>
    <row r="805" spans="1:9" ht="12.75">
      <c r="A805" s="60"/>
      <c r="B805" s="60"/>
      <c r="C805" s="65" t="s">
        <v>579</v>
      </c>
      <c r="D805" s="1"/>
      <c r="E805" s="6"/>
      <c r="I805" s="1"/>
    </row>
    <row r="806" spans="1:9" ht="12.75">
      <c r="A806" s="60"/>
      <c r="B806" s="60"/>
      <c r="C806" s="63" t="s">
        <v>927</v>
      </c>
      <c r="D806" s="1"/>
      <c r="E806" s="6"/>
      <c r="I806" s="1"/>
    </row>
    <row r="807" spans="1:9" ht="12.75">
      <c r="A807" s="60"/>
      <c r="B807" s="60"/>
      <c r="C807" s="63" t="s">
        <v>928</v>
      </c>
      <c r="D807" s="1"/>
      <c r="E807" s="6"/>
      <c r="I807" s="1"/>
    </row>
    <row r="808" spans="1:9" ht="12.75">
      <c r="A808" s="60"/>
      <c r="B808" s="60"/>
      <c r="C808" s="63" t="s">
        <v>929</v>
      </c>
      <c r="D808" s="1"/>
      <c r="E808" s="6"/>
      <c r="I808" s="1"/>
    </row>
    <row r="809" spans="1:9" ht="12.75">
      <c r="A809" s="64">
        <v>82</v>
      </c>
      <c r="B809" s="66" t="s">
        <v>930</v>
      </c>
      <c r="C809" s="63" t="s">
        <v>931</v>
      </c>
      <c r="D809" s="1"/>
      <c r="E809" s="6"/>
      <c r="I809" s="1"/>
    </row>
    <row r="810" spans="1:9" ht="12.75">
      <c r="A810" s="60"/>
      <c r="B810" s="67">
        <v>40101</v>
      </c>
      <c r="C810" s="60"/>
      <c r="D810" s="1"/>
      <c r="E810" s="6"/>
      <c r="I810" s="1"/>
    </row>
    <row r="811" spans="1:9" ht="12.75">
      <c r="A811" s="60"/>
      <c r="B811" s="60"/>
      <c r="C811" s="68">
        <v>6</v>
      </c>
      <c r="D811" s="1"/>
      <c r="E811" s="6"/>
      <c r="I811" s="1"/>
    </row>
    <row r="812" spans="1:9" ht="12.75">
      <c r="A812" s="60"/>
      <c r="B812" s="60"/>
      <c r="C812" s="65" t="s">
        <v>578</v>
      </c>
      <c r="D812" s="1"/>
      <c r="E812" s="6"/>
      <c r="I812" s="1"/>
    </row>
    <row r="813" spans="1:9" ht="12.75">
      <c r="A813" s="60"/>
      <c r="B813" s="60"/>
      <c r="C813" s="65" t="s">
        <v>579</v>
      </c>
      <c r="D813" s="1"/>
      <c r="E813" s="6"/>
      <c r="I813" s="1"/>
    </row>
    <row r="814" spans="1:9" ht="12.75">
      <c r="A814" s="60"/>
      <c r="B814" s="60"/>
      <c r="C814" s="63" t="s">
        <v>932</v>
      </c>
      <c r="D814" s="1"/>
      <c r="E814" s="6"/>
      <c r="I814" s="1"/>
    </row>
    <row r="815" spans="1:9" ht="12.75">
      <c r="A815" s="60"/>
      <c r="B815" s="60"/>
      <c r="C815" s="63" t="s">
        <v>933</v>
      </c>
      <c r="D815" s="1"/>
      <c r="E815" s="6"/>
      <c r="I815" s="1"/>
    </row>
    <row r="816" spans="1:9" ht="12.75">
      <c r="A816" s="64">
        <v>83</v>
      </c>
      <c r="B816" s="66" t="s">
        <v>934</v>
      </c>
      <c r="C816" s="63" t="s">
        <v>935</v>
      </c>
      <c r="D816" s="1"/>
      <c r="E816" s="6"/>
      <c r="I816" s="1"/>
    </row>
    <row r="817" spans="1:9" ht="12.75">
      <c r="A817" s="60"/>
      <c r="B817" s="67">
        <v>60101</v>
      </c>
      <c r="C817" s="60"/>
      <c r="D817" s="1"/>
      <c r="E817" s="6"/>
      <c r="I817" s="1"/>
    </row>
    <row r="818" spans="1:9" ht="12.75">
      <c r="A818" s="60"/>
      <c r="B818" s="60"/>
      <c r="C818" s="68">
        <v>6</v>
      </c>
      <c r="D818" s="1"/>
      <c r="E818" s="6"/>
      <c r="I818" s="1"/>
    </row>
    <row r="819" spans="1:9" ht="12.75">
      <c r="A819" s="60"/>
      <c r="B819" s="60"/>
      <c r="C819" s="65" t="s">
        <v>578</v>
      </c>
      <c r="D819" s="1"/>
      <c r="E819" s="6"/>
      <c r="I819" s="1"/>
    </row>
    <row r="820" spans="1:9" ht="12.75">
      <c r="A820" s="60"/>
      <c r="B820" s="60"/>
      <c r="C820" s="65" t="s">
        <v>579</v>
      </c>
      <c r="D820" s="1"/>
      <c r="E820" s="6"/>
      <c r="I820" s="1"/>
    </row>
    <row r="821" spans="1:9" ht="12.75">
      <c r="A821" s="60"/>
      <c r="B821" s="60"/>
      <c r="C821" s="63" t="s">
        <v>936</v>
      </c>
      <c r="D821" s="1"/>
      <c r="E821" s="6"/>
      <c r="I821" s="1"/>
    </row>
    <row r="822" spans="1:9" ht="12.75">
      <c r="A822" s="60"/>
      <c r="B822" s="60"/>
      <c r="C822" s="63" t="s">
        <v>937</v>
      </c>
      <c r="D822" s="1"/>
      <c r="E822" s="6"/>
      <c r="I822" s="1"/>
    </row>
    <row r="823" spans="1:9" ht="12.75">
      <c r="A823" s="60"/>
      <c r="B823" s="60"/>
      <c r="C823" s="63" t="s">
        <v>938</v>
      </c>
      <c r="D823" s="1"/>
      <c r="E823" s="6"/>
      <c r="I823" s="1"/>
    </row>
    <row r="824" spans="1:9" ht="12.75">
      <c r="A824" s="60"/>
      <c r="B824" s="60"/>
      <c r="C824" s="63" t="s">
        <v>939</v>
      </c>
      <c r="D824" s="1"/>
      <c r="E824" s="6"/>
      <c r="I824" s="1"/>
    </row>
    <row r="825" spans="1:9" ht="12.75">
      <c r="A825" s="60"/>
      <c r="B825" s="60"/>
      <c r="C825" s="63" t="s">
        <v>940</v>
      </c>
      <c r="D825" s="1"/>
      <c r="E825" s="6"/>
      <c r="I825" s="1"/>
    </row>
    <row r="826" spans="1:9" ht="12.75">
      <c r="A826" s="64">
        <v>84</v>
      </c>
      <c r="B826" s="66" t="s">
        <v>941</v>
      </c>
      <c r="C826" s="63" t="s">
        <v>942</v>
      </c>
      <c r="D826" s="1"/>
      <c r="E826" s="6"/>
      <c r="I826" s="1"/>
    </row>
    <row r="827" spans="1:9" ht="12.75">
      <c r="A827" s="60"/>
      <c r="B827" s="67">
        <v>11101</v>
      </c>
      <c r="C827" s="60"/>
      <c r="D827" s="1"/>
      <c r="E827" s="6"/>
      <c r="I827" s="1"/>
    </row>
    <row r="828" spans="1:9" ht="12.75">
      <c r="A828" s="60"/>
      <c r="B828" s="60"/>
      <c r="C828" s="68">
        <v>1</v>
      </c>
      <c r="D828" s="1"/>
      <c r="E828" s="6"/>
      <c r="I828" s="1"/>
    </row>
    <row r="829" spans="1:9" ht="12.75">
      <c r="A829" s="60"/>
      <c r="B829" s="60"/>
      <c r="C829" s="65" t="s">
        <v>578</v>
      </c>
      <c r="D829" s="1"/>
      <c r="E829" s="6"/>
      <c r="I829" s="1"/>
    </row>
    <row r="830" spans="1:9" ht="12.75">
      <c r="A830" s="60"/>
      <c r="B830" s="60"/>
      <c r="C830" s="65" t="s">
        <v>579</v>
      </c>
      <c r="D830" s="1"/>
      <c r="E830" s="6"/>
      <c r="I830" s="1"/>
    </row>
    <row r="831" spans="1:9" ht="12.75">
      <c r="A831" s="60"/>
      <c r="B831" s="60"/>
      <c r="C831" s="63" t="s">
        <v>943</v>
      </c>
      <c r="D831" s="1"/>
      <c r="E831" s="6"/>
      <c r="I831" s="1"/>
    </row>
    <row r="832" spans="1:9" ht="12.75">
      <c r="A832" s="60"/>
      <c r="B832" s="60"/>
      <c r="C832" s="63" t="s">
        <v>944</v>
      </c>
      <c r="D832" s="1"/>
      <c r="E832" s="6"/>
      <c r="I832" s="1"/>
    </row>
    <row r="833" spans="1:9" ht="12.75">
      <c r="A833" s="60"/>
      <c r="B833" s="60"/>
      <c r="C833" s="63" t="s">
        <v>945</v>
      </c>
      <c r="D833" s="1"/>
      <c r="E833" s="6"/>
      <c r="I833" s="1"/>
    </row>
    <row r="834" spans="1:9" ht="12.75">
      <c r="A834" s="60"/>
      <c r="B834" s="60"/>
      <c r="C834" s="63" t="s">
        <v>620</v>
      </c>
      <c r="D834" s="1"/>
      <c r="E834" s="6"/>
      <c r="I834" s="1"/>
    </row>
    <row r="835" spans="1:9" ht="12.75">
      <c r="A835" s="64">
        <v>85</v>
      </c>
      <c r="B835" s="66" t="s">
        <v>575</v>
      </c>
      <c r="C835" s="63" t="s">
        <v>946</v>
      </c>
      <c r="D835" s="1"/>
      <c r="E835" s="6"/>
      <c r="I835" s="1"/>
    </row>
    <row r="836" spans="1:9" ht="12.75">
      <c r="A836" s="60"/>
      <c r="B836" s="60"/>
      <c r="C836" s="68">
        <v>1</v>
      </c>
      <c r="D836" s="1"/>
      <c r="E836" s="6"/>
      <c r="I836" s="1"/>
    </row>
    <row r="837" spans="1:9" ht="12.75">
      <c r="A837" s="60"/>
      <c r="B837" s="60"/>
      <c r="C837" s="65" t="s">
        <v>578</v>
      </c>
      <c r="D837" s="1"/>
      <c r="E837" s="6"/>
      <c r="I837" s="1"/>
    </row>
    <row r="838" spans="1:9" ht="12.75">
      <c r="A838" s="60"/>
      <c r="B838" s="60"/>
      <c r="C838" s="65" t="s">
        <v>579</v>
      </c>
      <c r="D838" s="1"/>
      <c r="E838" s="6"/>
      <c r="I838" s="1"/>
    </row>
    <row r="839" spans="1:9" ht="12.75">
      <c r="A839" s="60"/>
      <c r="B839" s="60"/>
      <c r="C839" s="63" t="s">
        <v>943</v>
      </c>
      <c r="D839" s="1"/>
      <c r="E839" s="6"/>
      <c r="I839" s="1"/>
    </row>
    <row r="840" spans="1:9" ht="12.75">
      <c r="A840" s="60"/>
      <c r="B840" s="60"/>
      <c r="C840" s="63" t="s">
        <v>944</v>
      </c>
      <c r="D840" s="1"/>
      <c r="E840" s="6"/>
      <c r="I840" s="1"/>
    </row>
    <row r="841" spans="1:9" ht="12.75">
      <c r="A841" s="60"/>
      <c r="B841" s="60"/>
      <c r="C841" s="63" t="s">
        <v>947</v>
      </c>
      <c r="D841" s="1"/>
      <c r="E841" s="6"/>
      <c r="I841" s="1"/>
    </row>
    <row r="842" spans="1:9" ht="12.75">
      <c r="A842" s="60"/>
      <c r="B842" s="60"/>
      <c r="C842" s="63" t="s">
        <v>620</v>
      </c>
      <c r="D842" s="1"/>
      <c r="E842" s="6"/>
      <c r="I842" s="1"/>
    </row>
    <row r="843" spans="1:9" ht="12.75">
      <c r="A843" s="64">
        <v>86</v>
      </c>
      <c r="B843" s="66" t="s">
        <v>575</v>
      </c>
      <c r="C843" s="63" t="s">
        <v>948</v>
      </c>
      <c r="D843" s="1"/>
      <c r="E843" s="6"/>
      <c r="I843" s="1"/>
    </row>
    <row r="844" spans="1:9" ht="12.75">
      <c r="A844" s="60"/>
      <c r="B844" s="60"/>
      <c r="C844" s="68">
        <v>1</v>
      </c>
      <c r="D844" s="1"/>
      <c r="E844" s="6"/>
      <c r="I844" s="1"/>
    </row>
    <row r="845" spans="1:9" ht="12.75">
      <c r="A845" s="60"/>
      <c r="B845" s="60"/>
      <c r="C845" s="65" t="s">
        <v>578</v>
      </c>
      <c r="D845" s="1"/>
      <c r="E845" s="6"/>
      <c r="I845" s="1"/>
    </row>
    <row r="846" spans="1:9" ht="12.75">
      <c r="A846" s="60"/>
      <c r="B846" s="60"/>
      <c r="C846" s="65" t="s">
        <v>579</v>
      </c>
      <c r="D846" s="1"/>
      <c r="E846" s="6"/>
      <c r="I846" s="1"/>
    </row>
    <row r="847" spans="3:9" ht="12.75">
      <c r="C847" s="6"/>
      <c r="D847" s="1"/>
      <c r="E847" s="6"/>
      <c r="I847" s="1"/>
    </row>
    <row r="848" spans="1:9" ht="12.75">
      <c r="A848" s="60"/>
      <c r="B848" s="60"/>
      <c r="C848" s="63" t="s">
        <v>949</v>
      </c>
      <c r="D848" s="1"/>
      <c r="E848" s="6"/>
      <c r="I848" s="1"/>
    </row>
    <row r="849" spans="1:9" ht="12.75">
      <c r="A849" s="60"/>
      <c r="B849" s="60"/>
      <c r="C849" s="63" t="s">
        <v>838</v>
      </c>
      <c r="D849" s="1"/>
      <c r="E849" s="6"/>
      <c r="I849" s="1"/>
    </row>
    <row r="850" spans="1:9" ht="12.75">
      <c r="A850" s="64">
        <v>87</v>
      </c>
      <c r="B850" s="66" t="s">
        <v>950</v>
      </c>
      <c r="C850" s="63" t="s">
        <v>951</v>
      </c>
      <c r="D850" s="1"/>
      <c r="E850" s="6"/>
      <c r="I850" s="1"/>
    </row>
    <row r="851" spans="1:9" ht="12.75">
      <c r="A851" s="60"/>
      <c r="B851" s="67">
        <v>101</v>
      </c>
      <c r="C851" s="60"/>
      <c r="D851" s="1"/>
      <c r="E851" s="6"/>
      <c r="I851" s="1"/>
    </row>
    <row r="852" spans="1:9" ht="12.75">
      <c r="A852" s="60"/>
      <c r="B852" s="60"/>
      <c r="C852" s="68">
        <v>50</v>
      </c>
      <c r="D852" s="60"/>
      <c r="E852" s="60"/>
      <c r="F852" s="60"/>
      <c r="G852" s="60"/>
      <c r="H852" s="60"/>
      <c r="I852" s="1"/>
    </row>
    <row r="853" spans="1:9" ht="12.75">
      <c r="A853" s="60"/>
      <c r="B853" s="60"/>
      <c r="C853" s="65" t="s">
        <v>578</v>
      </c>
      <c r="D853" s="60"/>
      <c r="E853" s="60"/>
      <c r="F853" s="60"/>
      <c r="G853" s="60"/>
      <c r="H853" s="60"/>
      <c r="I853" s="1"/>
    </row>
    <row r="854" spans="1:9" ht="12.75">
      <c r="A854" s="60"/>
      <c r="B854" s="60"/>
      <c r="C854" s="65" t="s">
        <v>579</v>
      </c>
      <c r="D854" s="60"/>
      <c r="E854" s="60"/>
      <c r="F854" s="60"/>
      <c r="G854" s="60"/>
      <c r="H854" s="60"/>
      <c r="I854" s="1"/>
    </row>
    <row r="855" spans="3:9" ht="12.75">
      <c r="C855" s="6"/>
      <c r="D855" s="1"/>
      <c r="E855" s="6"/>
      <c r="I855" s="1"/>
    </row>
    <row r="856" spans="3:9" ht="12.75">
      <c r="C856" s="6"/>
      <c r="D856" s="1"/>
      <c r="E856" s="6"/>
      <c r="I856" s="1"/>
    </row>
    <row r="857" spans="3:9" ht="12.75">
      <c r="C857" s="6"/>
      <c r="D857" s="1"/>
      <c r="E857" s="6"/>
      <c r="I857" s="1"/>
    </row>
    <row r="858" spans="3:9" ht="12.75">
      <c r="C858" s="6"/>
      <c r="D858" s="1"/>
      <c r="E858" s="6"/>
      <c r="I858" s="1"/>
    </row>
    <row r="859" spans="3:9" ht="12.75">
      <c r="C859" s="6"/>
      <c r="D859" s="1"/>
      <c r="E859" s="6"/>
      <c r="I859" s="1"/>
    </row>
    <row r="860" spans="1:9" ht="12.75">
      <c r="A860" s="62" t="s">
        <v>952</v>
      </c>
      <c r="B860" s="60"/>
      <c r="C860" s="60"/>
      <c r="D860" s="60"/>
      <c r="E860" s="60"/>
      <c r="F860" s="60"/>
      <c r="G860" s="60"/>
      <c r="H860" s="60"/>
      <c r="I860" s="1"/>
    </row>
    <row r="861" spans="1:9" ht="12.75">
      <c r="A861" s="62" t="s">
        <v>570</v>
      </c>
      <c r="B861" s="60"/>
      <c r="C861" s="60"/>
      <c r="D861" s="60"/>
      <c r="E861" s="60"/>
      <c r="F861" s="60"/>
      <c r="G861" s="60"/>
      <c r="H861" s="60"/>
      <c r="I861" s="1"/>
    </row>
    <row r="862" spans="3:9" ht="12.75">
      <c r="C862" s="6"/>
      <c r="D862" s="1"/>
      <c r="E862" s="6"/>
      <c r="I862" s="1"/>
    </row>
    <row r="863" spans="3:9" ht="12.75">
      <c r="C863" s="6"/>
      <c r="D863" s="1"/>
      <c r="E863" s="6"/>
      <c r="I863" s="1"/>
    </row>
    <row r="864" spans="3:9" ht="12.75">
      <c r="C864" s="6"/>
      <c r="D864" s="1"/>
      <c r="E864" s="6"/>
      <c r="I864" s="1"/>
    </row>
    <row r="865" spans="1:9" ht="12.75">
      <c r="A865" s="61" t="s">
        <v>567</v>
      </c>
      <c r="B865" s="60"/>
      <c r="C865" s="60"/>
      <c r="D865" s="60"/>
      <c r="E865" s="61" t="s">
        <v>572</v>
      </c>
      <c r="F865" s="60"/>
      <c r="G865" s="60"/>
      <c r="H865" s="60"/>
      <c r="I865" s="1"/>
    </row>
    <row r="866" spans="1:9" ht="12.75">
      <c r="A866" s="60"/>
      <c r="B866" s="60"/>
      <c r="C866" s="60"/>
      <c r="D866" s="60"/>
      <c r="E866" s="60"/>
      <c r="F866" s="60"/>
      <c r="G866" s="60"/>
      <c r="H866" s="60"/>
      <c r="I866" s="1"/>
    </row>
    <row r="867" spans="1:9" ht="12.75">
      <c r="A867" s="60"/>
      <c r="B867" s="60"/>
      <c r="C867" s="60"/>
      <c r="D867" s="60"/>
      <c r="E867" s="61" t="s">
        <v>573</v>
      </c>
      <c r="F867" s="60"/>
      <c r="G867" s="60"/>
      <c r="H867" s="60"/>
      <c r="I867" s="1"/>
    </row>
    <row r="868" spans="1:9" ht="12.75">
      <c r="A868" s="60"/>
      <c r="B868" s="60"/>
      <c r="C868" s="63" t="s">
        <v>953</v>
      </c>
      <c r="D868" s="1"/>
      <c r="E868" s="6"/>
      <c r="I868" s="1"/>
    </row>
    <row r="869" spans="1:9" ht="12.75">
      <c r="A869" s="64">
        <v>88</v>
      </c>
      <c r="B869" s="66" t="s">
        <v>784</v>
      </c>
      <c r="C869" s="63" t="s">
        <v>954</v>
      </c>
      <c r="D869" s="1"/>
      <c r="E869" s="6"/>
      <c r="I869" s="1"/>
    </row>
    <row r="870" spans="1:9" ht="12.75">
      <c r="A870" s="60"/>
      <c r="B870" s="67">
        <v>801</v>
      </c>
      <c r="C870" s="60"/>
      <c r="D870" s="1"/>
      <c r="E870" s="6"/>
      <c r="I870" s="1"/>
    </row>
    <row r="871" spans="1:9" ht="12.75">
      <c r="A871" s="60"/>
      <c r="B871" s="60"/>
      <c r="C871" s="68">
        <v>50</v>
      </c>
      <c r="D871" s="1"/>
      <c r="E871" s="6"/>
      <c r="I871" s="1"/>
    </row>
    <row r="872" spans="1:9" ht="12.75">
      <c r="A872" s="60"/>
      <c r="B872" s="60"/>
      <c r="C872" s="65" t="s">
        <v>578</v>
      </c>
      <c r="D872" s="1"/>
      <c r="E872" s="6"/>
      <c r="I872" s="1"/>
    </row>
    <row r="873" spans="1:9" ht="12.75">
      <c r="A873" s="60"/>
      <c r="B873" s="60"/>
      <c r="C873" s="65" t="s">
        <v>579</v>
      </c>
      <c r="D873" s="1"/>
      <c r="E873" s="6"/>
      <c r="I873" s="1"/>
    </row>
    <row r="874" spans="1:9" ht="12.75">
      <c r="A874" s="60"/>
      <c r="B874" s="60"/>
      <c r="C874" s="63" t="s">
        <v>955</v>
      </c>
      <c r="D874" s="1"/>
      <c r="E874" s="6"/>
      <c r="I874" s="1"/>
    </row>
    <row r="875" spans="1:9" ht="12.75">
      <c r="A875" s="64">
        <v>89</v>
      </c>
      <c r="B875" s="66" t="s">
        <v>956</v>
      </c>
      <c r="C875" s="63" t="s">
        <v>957</v>
      </c>
      <c r="D875" s="1"/>
      <c r="E875" s="6"/>
      <c r="I875" s="1"/>
    </row>
    <row r="876" spans="1:9" ht="12.75">
      <c r="A876" s="60"/>
      <c r="B876" s="67">
        <v>801</v>
      </c>
      <c r="C876" s="60"/>
      <c r="D876" s="1"/>
      <c r="E876" s="6"/>
      <c r="I876" s="1"/>
    </row>
    <row r="877" spans="1:9" ht="12.75">
      <c r="A877" s="60"/>
      <c r="B877" s="60"/>
      <c r="C877" s="68">
        <v>1</v>
      </c>
      <c r="D877" s="1"/>
      <c r="E877" s="6"/>
      <c r="I877" s="1"/>
    </row>
    <row r="878" spans="1:9" ht="12.75">
      <c r="A878" s="60"/>
      <c r="B878" s="60"/>
      <c r="C878" s="65" t="s">
        <v>578</v>
      </c>
      <c r="D878" s="1"/>
      <c r="E878" s="6"/>
      <c r="I878" s="1"/>
    </row>
    <row r="879" spans="1:9" ht="12.75">
      <c r="A879" s="60"/>
      <c r="B879" s="60"/>
      <c r="C879" s="65" t="s">
        <v>579</v>
      </c>
      <c r="D879" s="1"/>
      <c r="E879" s="6"/>
      <c r="I879" s="1"/>
    </row>
    <row r="880" spans="1:9" ht="12.75">
      <c r="A880" s="60"/>
      <c r="B880" s="60"/>
      <c r="C880" s="63" t="s">
        <v>958</v>
      </c>
      <c r="D880" s="1"/>
      <c r="E880" s="6"/>
      <c r="I880" s="1"/>
    </row>
    <row r="881" spans="1:9" ht="12.75">
      <c r="A881" s="64">
        <v>90</v>
      </c>
      <c r="B881" s="66" t="s">
        <v>784</v>
      </c>
      <c r="C881" s="63" t="s">
        <v>959</v>
      </c>
      <c r="D881" s="1"/>
      <c r="E881" s="6"/>
      <c r="I881" s="1"/>
    </row>
    <row r="882" spans="1:9" ht="12.75">
      <c r="A882" s="60"/>
      <c r="B882" s="67">
        <v>3003</v>
      </c>
      <c r="C882" s="60"/>
      <c r="D882" s="1"/>
      <c r="E882" s="6"/>
      <c r="I882" s="1"/>
    </row>
    <row r="883" spans="1:9" ht="12.75">
      <c r="A883" s="60"/>
      <c r="B883" s="60"/>
      <c r="C883" s="68">
        <v>40</v>
      </c>
      <c r="D883" s="1"/>
      <c r="E883" s="6"/>
      <c r="I883" s="1"/>
    </row>
    <row r="884" spans="1:9" ht="12.75">
      <c r="A884" s="60"/>
      <c r="B884" s="60"/>
      <c r="C884" s="65" t="s">
        <v>578</v>
      </c>
      <c r="D884" s="1"/>
      <c r="E884" s="6"/>
      <c r="I884" s="1"/>
    </row>
    <row r="885" spans="1:9" ht="12.75">
      <c r="A885" s="60"/>
      <c r="B885" s="60"/>
      <c r="C885" s="65" t="s">
        <v>579</v>
      </c>
      <c r="D885" s="1"/>
      <c r="E885" s="6"/>
      <c r="I885" s="1"/>
    </row>
    <row r="886" spans="1:9" ht="12.75">
      <c r="A886" s="60"/>
      <c r="B886" s="60"/>
      <c r="C886" s="63" t="s">
        <v>949</v>
      </c>
      <c r="D886" s="1"/>
      <c r="E886" s="6"/>
      <c r="I886" s="1"/>
    </row>
    <row r="887" spans="1:9" ht="12.75">
      <c r="A887" s="60"/>
      <c r="B887" s="60"/>
      <c r="C887" s="63" t="s">
        <v>960</v>
      </c>
      <c r="D887" s="1"/>
      <c r="E887" s="6"/>
      <c r="I887" s="1"/>
    </row>
    <row r="888" spans="1:9" ht="12.75">
      <c r="A888" s="60"/>
      <c r="B888" s="60"/>
      <c r="C888" s="63" t="s">
        <v>838</v>
      </c>
      <c r="D888" s="1"/>
      <c r="E888" s="6"/>
      <c r="I888" s="1"/>
    </row>
    <row r="889" spans="1:9" ht="12.75">
      <c r="A889" s="64">
        <v>91</v>
      </c>
      <c r="B889" s="66" t="s">
        <v>950</v>
      </c>
      <c r="C889" s="63" t="s">
        <v>961</v>
      </c>
      <c r="D889" s="1"/>
      <c r="E889" s="6"/>
      <c r="I889" s="1"/>
    </row>
    <row r="890" spans="1:9" ht="12.75">
      <c r="A890" s="60"/>
      <c r="B890" s="67">
        <v>101</v>
      </c>
      <c r="C890" s="60"/>
      <c r="D890" s="1"/>
      <c r="E890" s="6"/>
      <c r="I890" s="1"/>
    </row>
    <row r="891" spans="1:9" ht="12.75">
      <c r="A891" s="60"/>
      <c r="B891" s="60"/>
      <c r="C891" s="68">
        <v>20</v>
      </c>
      <c r="D891" s="1"/>
      <c r="E891" s="6"/>
      <c r="I891" s="1"/>
    </row>
    <row r="892" spans="1:9" ht="12.75">
      <c r="A892" s="60"/>
      <c r="B892" s="60"/>
      <c r="C892" s="65" t="s">
        <v>578</v>
      </c>
      <c r="D892" s="1"/>
      <c r="E892" s="6"/>
      <c r="I892" s="1"/>
    </row>
    <row r="893" spans="1:9" ht="12.75">
      <c r="A893" s="60"/>
      <c r="B893" s="60"/>
      <c r="C893" s="65" t="s">
        <v>579</v>
      </c>
      <c r="D893" s="1"/>
      <c r="E893" s="6"/>
      <c r="I893" s="1"/>
    </row>
    <row r="894" spans="1:9" ht="12.75">
      <c r="A894" s="60"/>
      <c r="B894" s="60"/>
      <c r="C894" s="63" t="s">
        <v>809</v>
      </c>
      <c r="D894" s="1"/>
      <c r="E894" s="6"/>
      <c r="I894" s="1"/>
    </row>
    <row r="895" spans="1:9" ht="12.75">
      <c r="A895" s="60"/>
      <c r="B895" s="60"/>
      <c r="C895" s="63" t="s">
        <v>810</v>
      </c>
      <c r="D895" s="1"/>
      <c r="E895" s="6"/>
      <c r="I895" s="1"/>
    </row>
    <row r="896" spans="1:9" ht="12.75">
      <c r="A896" s="60"/>
      <c r="B896" s="60"/>
      <c r="C896" s="63" t="s">
        <v>962</v>
      </c>
      <c r="D896" s="1"/>
      <c r="E896" s="6"/>
      <c r="I896" s="1"/>
    </row>
    <row r="897" spans="1:9" ht="12.75">
      <c r="A897" s="64">
        <v>92</v>
      </c>
      <c r="B897" s="66" t="s">
        <v>963</v>
      </c>
      <c r="C897" s="63" t="s">
        <v>964</v>
      </c>
      <c r="D897" s="1"/>
      <c r="E897" s="6"/>
      <c r="I897" s="1"/>
    </row>
    <row r="898" spans="1:9" ht="12.75">
      <c r="A898" s="60"/>
      <c r="B898" s="67">
        <v>165</v>
      </c>
      <c r="C898" s="60"/>
      <c r="D898" s="1"/>
      <c r="E898" s="6"/>
      <c r="I898" s="1"/>
    </row>
    <row r="899" spans="1:9" ht="12.75">
      <c r="A899" s="60"/>
      <c r="B899" s="60"/>
      <c r="C899" s="68">
        <v>120</v>
      </c>
      <c r="D899" s="1"/>
      <c r="E899" s="6"/>
      <c r="I899" s="1"/>
    </row>
    <row r="900" spans="1:9" ht="12.75">
      <c r="A900" s="60"/>
      <c r="B900" s="60"/>
      <c r="C900" s="65" t="s">
        <v>578</v>
      </c>
      <c r="D900" s="1"/>
      <c r="E900" s="6"/>
      <c r="I900" s="1"/>
    </row>
    <row r="901" spans="1:9" ht="12.75">
      <c r="A901" s="60"/>
      <c r="B901" s="60"/>
      <c r="C901" s="65" t="s">
        <v>579</v>
      </c>
      <c r="D901" s="1"/>
      <c r="E901" s="6"/>
      <c r="I901" s="1"/>
    </row>
    <row r="902" spans="1:9" ht="12.75">
      <c r="A902" s="60"/>
      <c r="B902" s="60"/>
      <c r="C902" s="63" t="s">
        <v>809</v>
      </c>
      <c r="D902" s="1"/>
      <c r="E902" s="6"/>
      <c r="I902" s="1"/>
    </row>
    <row r="903" spans="1:9" ht="12.75">
      <c r="A903" s="60"/>
      <c r="B903" s="60"/>
      <c r="C903" s="63" t="s">
        <v>810</v>
      </c>
      <c r="D903" s="1"/>
      <c r="E903" s="6"/>
      <c r="I903" s="1"/>
    </row>
    <row r="904" spans="1:9" ht="12.75">
      <c r="A904" s="60"/>
      <c r="B904" s="60"/>
      <c r="C904" s="63" t="s">
        <v>962</v>
      </c>
      <c r="D904" s="1"/>
      <c r="E904" s="6"/>
      <c r="I904" s="1"/>
    </row>
    <row r="905" spans="1:9" ht="12.75">
      <c r="A905" s="60"/>
      <c r="B905" s="60"/>
      <c r="C905" s="63" t="s">
        <v>965</v>
      </c>
      <c r="D905" s="1"/>
      <c r="E905" s="6"/>
      <c r="I905" s="1"/>
    </row>
    <row r="906" spans="1:9" ht="12.75">
      <c r="A906" s="60"/>
      <c r="B906" s="60"/>
      <c r="C906" s="63" t="s">
        <v>966</v>
      </c>
      <c r="D906" s="1"/>
      <c r="E906" s="6"/>
      <c r="I906" s="1"/>
    </row>
    <row r="907" spans="1:9" ht="12.75">
      <c r="A907" s="60"/>
      <c r="B907" s="60"/>
      <c r="C907" s="63" t="s">
        <v>598</v>
      </c>
      <c r="D907" s="1"/>
      <c r="E907" s="6"/>
      <c r="I907" s="1"/>
    </row>
    <row r="908" spans="1:9" ht="12.75">
      <c r="A908" s="64">
        <v>93</v>
      </c>
      <c r="B908" s="66" t="s">
        <v>967</v>
      </c>
      <c r="C908" s="63" t="s">
        <v>968</v>
      </c>
      <c r="D908" s="1"/>
      <c r="E908" s="6"/>
      <c r="I908" s="1"/>
    </row>
    <row r="909" spans="1:9" ht="12.75">
      <c r="A909" s="60"/>
      <c r="B909" s="67">
        <v>301</v>
      </c>
      <c r="C909" s="60"/>
      <c r="D909" s="1"/>
      <c r="E909" s="6"/>
      <c r="I909" s="1"/>
    </row>
    <row r="910" spans="1:9" ht="12.75">
      <c r="A910" s="60"/>
      <c r="B910" s="60"/>
      <c r="C910" s="68">
        <v>50</v>
      </c>
      <c r="D910" s="1"/>
      <c r="E910" s="6"/>
      <c r="I910" s="1"/>
    </row>
    <row r="911" spans="1:9" ht="12.75">
      <c r="A911" s="60"/>
      <c r="B911" s="60"/>
      <c r="C911" s="65" t="s">
        <v>578</v>
      </c>
      <c r="D911" s="1"/>
      <c r="E911" s="6"/>
      <c r="I911" s="1"/>
    </row>
    <row r="912" spans="1:9" ht="12.75">
      <c r="A912" s="60"/>
      <c r="B912" s="60"/>
      <c r="C912" s="65" t="s">
        <v>579</v>
      </c>
      <c r="D912" s="1"/>
      <c r="E912" s="6"/>
      <c r="I912" s="1"/>
    </row>
    <row r="913" spans="1:9" ht="12.75">
      <c r="A913" s="60"/>
      <c r="B913" s="60"/>
      <c r="C913" s="63" t="s">
        <v>969</v>
      </c>
      <c r="D913" s="1"/>
      <c r="E913" s="6"/>
      <c r="I913" s="1"/>
    </row>
    <row r="914" spans="1:9" ht="12.75">
      <c r="A914" s="60"/>
      <c r="B914" s="60"/>
      <c r="C914" s="63" t="s">
        <v>970</v>
      </c>
      <c r="D914" s="1"/>
      <c r="E914" s="6"/>
      <c r="I914" s="1"/>
    </row>
    <row r="915" spans="1:9" ht="12.75">
      <c r="A915" s="64">
        <v>94</v>
      </c>
      <c r="B915" s="66" t="s">
        <v>971</v>
      </c>
      <c r="C915" s="63" t="s">
        <v>972</v>
      </c>
      <c r="D915" s="1"/>
      <c r="E915" s="6"/>
      <c r="I915" s="1"/>
    </row>
    <row r="916" spans="1:9" ht="12.75">
      <c r="A916" s="60"/>
      <c r="B916" s="60"/>
      <c r="C916" s="65" t="s">
        <v>786</v>
      </c>
      <c r="D916" s="1"/>
      <c r="E916" s="6"/>
      <c r="I916" s="1"/>
    </row>
    <row r="917" spans="1:9" ht="12.75">
      <c r="A917" s="60"/>
      <c r="B917" s="60"/>
      <c r="C917" s="65" t="s">
        <v>578</v>
      </c>
      <c r="D917" s="1"/>
      <c r="E917" s="6"/>
      <c r="I917" s="1"/>
    </row>
    <row r="918" spans="1:9" ht="12.75">
      <c r="A918" s="60"/>
      <c r="B918" s="60"/>
      <c r="C918" s="65" t="s">
        <v>579</v>
      </c>
      <c r="D918" s="1"/>
      <c r="E918" s="6"/>
      <c r="I918" s="1"/>
    </row>
    <row r="919" spans="1:9" ht="12.75">
      <c r="A919" s="60"/>
      <c r="B919" s="60"/>
      <c r="C919" s="63" t="s">
        <v>973</v>
      </c>
      <c r="D919" s="1"/>
      <c r="E919" s="6"/>
      <c r="I919" s="1"/>
    </row>
    <row r="920" spans="1:9" ht="12.75">
      <c r="A920" s="64">
        <v>95</v>
      </c>
      <c r="B920" s="66" t="s">
        <v>575</v>
      </c>
      <c r="C920" s="63" t="s">
        <v>974</v>
      </c>
      <c r="D920" s="1"/>
      <c r="E920" s="6"/>
      <c r="I920" s="1"/>
    </row>
    <row r="921" spans="1:9" ht="12.75">
      <c r="A921" s="60"/>
      <c r="B921" s="60"/>
      <c r="C921" s="68">
        <v>1</v>
      </c>
      <c r="D921" s="1"/>
      <c r="E921" s="6"/>
      <c r="I921" s="1"/>
    </row>
    <row r="922" spans="1:9" ht="12.75">
      <c r="A922" s="60"/>
      <c r="B922" s="60"/>
      <c r="C922" s="65" t="s">
        <v>578</v>
      </c>
      <c r="D922" s="1"/>
      <c r="E922" s="6"/>
      <c r="I922" s="1"/>
    </row>
    <row r="923" spans="1:9" ht="12.75">
      <c r="A923" s="60"/>
      <c r="B923" s="60"/>
      <c r="C923" s="65" t="s">
        <v>579</v>
      </c>
      <c r="D923" s="1"/>
      <c r="E923" s="6"/>
      <c r="I923" s="1"/>
    </row>
    <row r="924" spans="3:9" ht="12.75">
      <c r="C924" s="6"/>
      <c r="D924" s="1"/>
      <c r="E924" s="6"/>
      <c r="I924" s="1"/>
    </row>
    <row r="925" spans="3:9" ht="12.75">
      <c r="C925" s="6"/>
      <c r="D925" s="1"/>
      <c r="E925" s="6"/>
      <c r="I925" s="1"/>
    </row>
    <row r="926" spans="3:9" ht="12.75">
      <c r="C926" s="6"/>
      <c r="D926" s="1"/>
      <c r="E926" s="6"/>
      <c r="I926" s="1"/>
    </row>
    <row r="927" spans="3:9" ht="12.75">
      <c r="C927" s="6"/>
      <c r="D927" s="1"/>
      <c r="E927" s="6"/>
      <c r="I927" s="1"/>
    </row>
    <row r="928" spans="3:9" ht="12.75">
      <c r="C928" s="6"/>
      <c r="D928" s="1"/>
      <c r="E928" s="6"/>
      <c r="I928" s="1"/>
    </row>
    <row r="929" spans="3:9" ht="12.75">
      <c r="C929" s="6"/>
      <c r="D929" s="1"/>
      <c r="E929" s="6"/>
      <c r="I929" s="1"/>
    </row>
    <row r="930" spans="3:9" ht="12.75">
      <c r="C930" s="6"/>
      <c r="D930" s="1"/>
      <c r="E930" s="6"/>
      <c r="I930" s="1"/>
    </row>
    <row r="931" spans="1:9" ht="12.75">
      <c r="A931" s="62" t="s">
        <v>975</v>
      </c>
      <c r="B931" s="60"/>
      <c r="C931" s="60"/>
      <c r="D931" s="1"/>
      <c r="E931" s="6"/>
      <c r="I931" s="1"/>
    </row>
    <row r="932" spans="1:9" ht="12.75">
      <c r="A932" s="62" t="s">
        <v>570</v>
      </c>
      <c r="B932" s="60"/>
      <c r="C932" s="60"/>
      <c r="D932" s="60"/>
      <c r="E932" s="60"/>
      <c r="F932" s="60"/>
      <c r="G932" s="60"/>
      <c r="H932" s="60"/>
      <c r="I932" s="1"/>
    </row>
    <row r="933" spans="3:9" ht="12.75">
      <c r="C933" s="6"/>
      <c r="D933" s="1"/>
      <c r="E933" s="6"/>
      <c r="I933" s="1"/>
    </row>
    <row r="934" spans="3:9" ht="12.75">
      <c r="C934" s="6"/>
      <c r="D934" s="1"/>
      <c r="E934" s="6"/>
      <c r="I934" s="1"/>
    </row>
    <row r="935" spans="3:9" ht="12.75">
      <c r="C935" s="6"/>
      <c r="D935" s="1"/>
      <c r="E935" s="6"/>
      <c r="I935" s="1"/>
    </row>
    <row r="936" spans="1:9" ht="12.75">
      <c r="A936" s="61" t="s">
        <v>567</v>
      </c>
      <c r="B936" s="60"/>
      <c r="C936" s="60"/>
      <c r="D936" s="60"/>
      <c r="E936" s="60"/>
      <c r="F936" s="61" t="s">
        <v>572</v>
      </c>
      <c r="G936" s="60"/>
      <c r="H936" s="60"/>
      <c r="I936" s="1"/>
    </row>
    <row r="937" spans="1:9" ht="12.75">
      <c r="A937" s="60"/>
      <c r="B937" s="60"/>
      <c r="C937" s="60"/>
      <c r="D937" s="60"/>
      <c r="E937" s="60"/>
      <c r="F937" s="60"/>
      <c r="G937" s="60"/>
      <c r="H937" s="60"/>
      <c r="I937" s="1"/>
    </row>
    <row r="938" spans="1:9" ht="12.75">
      <c r="A938" s="60"/>
      <c r="B938" s="60"/>
      <c r="C938" s="60"/>
      <c r="D938" s="60"/>
      <c r="E938" s="60"/>
      <c r="F938" s="61" t="s">
        <v>573</v>
      </c>
      <c r="G938" s="60"/>
      <c r="H938" s="60"/>
      <c r="I938" s="1"/>
    </row>
    <row r="939" spans="1:9" ht="12.75">
      <c r="A939" s="60"/>
      <c r="B939" s="60"/>
      <c r="C939" s="60"/>
      <c r="D939" s="63" t="s">
        <v>976</v>
      </c>
      <c r="E939" s="60"/>
      <c r="F939" s="60"/>
      <c r="G939" s="60"/>
      <c r="H939" s="60"/>
      <c r="I939" s="1"/>
    </row>
    <row r="940" spans="1:9" ht="12.75">
      <c r="A940" s="60"/>
      <c r="B940" s="60"/>
      <c r="C940" s="60"/>
      <c r="D940" s="63" t="s">
        <v>977</v>
      </c>
      <c r="E940" s="60"/>
      <c r="F940" s="60"/>
      <c r="G940" s="60"/>
      <c r="H940" s="60"/>
      <c r="I940" s="1"/>
    </row>
    <row r="941" spans="1:9" ht="12.75">
      <c r="A941" s="60"/>
      <c r="B941" s="60"/>
      <c r="C941" s="60"/>
      <c r="D941" s="63" t="s">
        <v>978</v>
      </c>
      <c r="E941" s="60"/>
      <c r="F941" s="60"/>
      <c r="G941" s="60"/>
      <c r="H941" s="60"/>
      <c r="I941" s="1"/>
    </row>
    <row r="942" spans="1:9" ht="12.75">
      <c r="A942" s="64">
        <v>96</v>
      </c>
      <c r="B942" s="66" t="s">
        <v>575</v>
      </c>
      <c r="C942" s="60"/>
      <c r="D942" s="63" t="s">
        <v>979</v>
      </c>
      <c r="E942" s="60"/>
      <c r="F942" s="60"/>
      <c r="G942" s="60"/>
      <c r="H942" s="60"/>
      <c r="I942" s="1"/>
    </row>
    <row r="943" spans="1:9" ht="12.75">
      <c r="A943" s="60"/>
      <c r="B943" s="60"/>
      <c r="C943" s="60"/>
      <c r="D943" s="68">
        <v>1</v>
      </c>
      <c r="E943" s="60"/>
      <c r="F943" s="60"/>
      <c r="G943" s="60"/>
      <c r="H943" s="60"/>
      <c r="I943" s="1"/>
    </row>
    <row r="944" spans="1:9" ht="12.75">
      <c r="A944" s="60"/>
      <c r="B944" s="60"/>
      <c r="C944" s="60"/>
      <c r="D944" s="65" t="s">
        <v>578</v>
      </c>
      <c r="E944" s="60"/>
      <c r="F944" s="60"/>
      <c r="G944" s="60"/>
      <c r="H944" s="60"/>
      <c r="I944" s="1"/>
    </row>
    <row r="945" spans="1:9" ht="12.75">
      <c r="A945" s="60"/>
      <c r="B945" s="60"/>
      <c r="C945" s="60"/>
      <c r="D945" s="65" t="s">
        <v>579</v>
      </c>
      <c r="E945" s="60"/>
      <c r="F945" s="60"/>
      <c r="G945" s="60"/>
      <c r="H945" s="60"/>
      <c r="I945" s="1"/>
    </row>
    <row r="946" spans="3:9" ht="12.75">
      <c r="C946" s="6"/>
      <c r="D946" s="1"/>
      <c r="E946" s="6"/>
      <c r="I946" s="1"/>
    </row>
    <row r="947" spans="3:9" ht="12.75">
      <c r="C947" s="6"/>
      <c r="D947" s="1"/>
      <c r="E947" s="6"/>
      <c r="I947" s="1"/>
    </row>
    <row r="948" spans="3:9" ht="12.75">
      <c r="C948" s="6"/>
      <c r="D948" s="1"/>
      <c r="E948" s="6"/>
      <c r="I948" s="1"/>
    </row>
    <row r="949" spans="3:9" ht="12.75">
      <c r="C949" s="6"/>
      <c r="D949" s="1"/>
      <c r="E949" s="6"/>
      <c r="I949" s="1"/>
    </row>
    <row r="950" spans="3:9" ht="12.75">
      <c r="C950" s="6"/>
      <c r="D950" s="1"/>
      <c r="E950" s="6"/>
      <c r="I950" s="1"/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142"/>
  <sheetViews>
    <sheetView view="pageLayout" zoomScale="85" zoomScalePageLayoutView="85" workbookViewId="0" topLeftCell="A100">
      <selection activeCell="G112" sqref="G112"/>
    </sheetView>
  </sheetViews>
  <sheetFormatPr defaultColWidth="9.140625" defaultRowHeight="15"/>
  <cols>
    <col min="1" max="1" width="4.28125" style="8" customWidth="1"/>
    <col min="2" max="2" width="9.1406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393</v>
      </c>
      <c r="C2" s="2" t="s">
        <v>415</v>
      </c>
      <c r="D2" s="6">
        <v>1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  <row r="6" spans="1:9" ht="18.75">
      <c r="A6" s="124" t="s">
        <v>980</v>
      </c>
      <c r="B6" s="124"/>
      <c r="C6" s="124"/>
      <c r="D6" s="124"/>
      <c r="E6" s="124"/>
      <c r="F6" s="124"/>
      <c r="G6" s="124"/>
      <c r="H6" s="124"/>
      <c r="I6" s="124"/>
    </row>
    <row r="7" spans="1:9" ht="18.75">
      <c r="A7" s="125" t="s">
        <v>981</v>
      </c>
      <c r="B7" s="125"/>
      <c r="C7" s="125"/>
      <c r="D7" s="125"/>
      <c r="E7" s="125"/>
      <c r="F7" s="125"/>
      <c r="G7" s="125"/>
      <c r="H7" s="125"/>
      <c r="I7" s="125"/>
    </row>
    <row r="8" spans="1:9" ht="27.75" customHeight="1">
      <c r="A8" s="69"/>
      <c r="B8" s="84" t="s">
        <v>982</v>
      </c>
      <c r="C8" s="85" t="s">
        <v>406</v>
      </c>
      <c r="D8" s="84" t="s">
        <v>983</v>
      </c>
      <c r="E8" s="84" t="s">
        <v>984</v>
      </c>
      <c r="F8" s="86" t="s">
        <v>8</v>
      </c>
      <c r="G8" s="86" t="s">
        <v>985</v>
      </c>
      <c r="H8" s="86" t="s">
        <v>986</v>
      </c>
      <c r="I8" s="86" t="s">
        <v>987</v>
      </c>
    </row>
    <row r="9" spans="2:9" ht="15">
      <c r="B9" s="75"/>
      <c r="C9" s="88" t="s">
        <v>988</v>
      </c>
      <c r="D9" s="76"/>
      <c r="E9" s="76"/>
      <c r="F9" s="72"/>
      <c r="G9" s="72"/>
      <c r="H9" s="73"/>
      <c r="I9" s="73"/>
    </row>
    <row r="10" spans="2:9" ht="38.25">
      <c r="B10" s="75"/>
      <c r="C10" s="71" t="s">
        <v>989</v>
      </c>
      <c r="D10" s="76">
        <v>1</v>
      </c>
      <c r="E10" s="76" t="s">
        <v>19</v>
      </c>
      <c r="F10" s="72"/>
      <c r="G10" s="72"/>
      <c r="H10" s="73">
        <v>0</v>
      </c>
      <c r="I10" s="73">
        <v>0</v>
      </c>
    </row>
    <row r="11" spans="2:9" ht="15">
      <c r="B11" s="75"/>
      <c r="C11" s="88" t="s">
        <v>990</v>
      </c>
      <c r="D11" s="76"/>
      <c r="E11" s="76"/>
      <c r="F11" s="72"/>
      <c r="G11" s="72"/>
      <c r="H11" s="73"/>
      <c r="I11" s="73"/>
    </row>
    <row r="12" spans="2:9" ht="63.75">
      <c r="B12" s="83">
        <v>1</v>
      </c>
      <c r="C12" s="71" t="s">
        <v>991</v>
      </c>
      <c r="D12" s="76">
        <v>144</v>
      </c>
      <c r="E12" s="76" t="s">
        <v>543</v>
      </c>
      <c r="F12" s="72"/>
      <c r="G12" s="72"/>
      <c r="H12" s="73">
        <v>0</v>
      </c>
      <c r="I12" s="73">
        <v>0</v>
      </c>
    </row>
    <row r="13" spans="2:9" ht="27.75" customHeight="1">
      <c r="B13" s="83">
        <v>2</v>
      </c>
      <c r="C13" s="71" t="s">
        <v>992</v>
      </c>
      <c r="D13" s="76">
        <v>48</v>
      </c>
      <c r="E13" s="76" t="s">
        <v>543</v>
      </c>
      <c r="F13" s="72"/>
      <c r="G13" s="72"/>
      <c r="H13" s="73">
        <v>0</v>
      </c>
      <c r="I13" s="73">
        <v>0</v>
      </c>
    </row>
    <row r="14" spans="2:9" ht="27.75" customHeight="1">
      <c r="B14" s="83">
        <v>3</v>
      </c>
      <c r="C14" s="71" t="s">
        <v>993</v>
      </c>
      <c r="D14" s="76">
        <v>60</v>
      </c>
      <c r="E14" s="76" t="s">
        <v>543</v>
      </c>
      <c r="F14" s="72"/>
      <c r="G14" s="72"/>
      <c r="H14" s="73">
        <v>0</v>
      </c>
      <c r="I14" s="73">
        <v>0</v>
      </c>
    </row>
    <row r="15" spans="2:9" ht="27.75" customHeight="1">
      <c r="B15" s="83">
        <v>4</v>
      </c>
      <c r="C15" s="71" t="s">
        <v>994</v>
      </c>
      <c r="D15" s="76">
        <v>36</v>
      </c>
      <c r="E15" s="76" t="s">
        <v>543</v>
      </c>
      <c r="F15" s="72"/>
      <c r="G15" s="72"/>
      <c r="H15" s="73">
        <v>0</v>
      </c>
      <c r="I15" s="73">
        <v>0</v>
      </c>
    </row>
    <row r="16" spans="2:9" ht="27.75" customHeight="1">
      <c r="B16" s="83" t="s">
        <v>995</v>
      </c>
      <c r="C16" s="88" t="s">
        <v>996</v>
      </c>
      <c r="D16" s="76"/>
      <c r="E16" s="76"/>
      <c r="F16" s="72"/>
      <c r="G16" s="72"/>
      <c r="H16" s="73"/>
      <c r="I16" s="73"/>
    </row>
    <row r="17" spans="2:9" ht="89.25">
      <c r="B17" s="83">
        <v>5</v>
      </c>
      <c r="C17" s="71" t="s">
        <v>997</v>
      </c>
      <c r="D17" s="76">
        <v>12</v>
      </c>
      <c r="E17" s="76" t="s">
        <v>543</v>
      </c>
      <c r="F17" s="72"/>
      <c r="G17" s="72"/>
      <c r="H17" s="73">
        <v>0</v>
      </c>
      <c r="I17" s="73">
        <v>0</v>
      </c>
    </row>
    <row r="18" spans="2:9" ht="27.75" customHeight="1">
      <c r="B18" s="83">
        <v>6</v>
      </c>
      <c r="C18" s="71" t="s">
        <v>998</v>
      </c>
      <c r="D18" s="76">
        <v>35</v>
      </c>
      <c r="E18" s="76" t="s">
        <v>543</v>
      </c>
      <c r="F18" s="72"/>
      <c r="G18" s="72"/>
      <c r="H18" s="73">
        <v>0</v>
      </c>
      <c r="I18" s="73">
        <v>0</v>
      </c>
    </row>
    <row r="19" spans="2:9" ht="27.75" customHeight="1">
      <c r="B19" s="83">
        <v>7</v>
      </c>
      <c r="C19" s="71" t="s">
        <v>999</v>
      </c>
      <c r="D19" s="76">
        <v>6</v>
      </c>
      <c r="E19" s="76" t="s">
        <v>543</v>
      </c>
      <c r="F19" s="72"/>
      <c r="G19" s="72"/>
      <c r="H19" s="73">
        <v>0</v>
      </c>
      <c r="I19" s="73">
        <v>0</v>
      </c>
    </row>
    <row r="20" spans="2:9" ht="89.25">
      <c r="B20" s="83">
        <v>8</v>
      </c>
      <c r="C20" s="71" t="s">
        <v>1000</v>
      </c>
      <c r="D20" s="76">
        <v>116</v>
      </c>
      <c r="E20" s="76" t="s">
        <v>543</v>
      </c>
      <c r="F20" s="72"/>
      <c r="G20" s="72"/>
      <c r="H20" s="73">
        <v>0</v>
      </c>
      <c r="I20" s="73">
        <v>0</v>
      </c>
    </row>
    <row r="21" spans="2:9" ht="27.75" customHeight="1">
      <c r="B21" s="83"/>
      <c r="C21" s="71" t="s">
        <v>1001</v>
      </c>
      <c r="D21" s="76">
        <v>12</v>
      </c>
      <c r="E21" s="76" t="s">
        <v>543</v>
      </c>
      <c r="F21" s="72"/>
      <c r="G21" s="72"/>
      <c r="H21" s="73">
        <v>0</v>
      </c>
      <c r="I21" s="73">
        <v>0</v>
      </c>
    </row>
    <row r="22" spans="2:9" ht="27.75" customHeight="1">
      <c r="B22" s="83">
        <v>9</v>
      </c>
      <c r="C22" s="71" t="s">
        <v>1002</v>
      </c>
      <c r="D22" s="76">
        <v>18</v>
      </c>
      <c r="E22" s="76" t="s">
        <v>543</v>
      </c>
      <c r="F22" s="72"/>
      <c r="G22" s="72"/>
      <c r="H22" s="73">
        <v>0</v>
      </c>
      <c r="I22" s="73">
        <v>0</v>
      </c>
    </row>
    <row r="23" spans="2:9" ht="27.75" customHeight="1">
      <c r="B23" s="83">
        <v>10</v>
      </c>
      <c r="C23" s="71" t="s">
        <v>1003</v>
      </c>
      <c r="D23" s="76">
        <v>6</v>
      </c>
      <c r="E23" s="76" t="s">
        <v>543</v>
      </c>
      <c r="F23" s="72"/>
      <c r="G23" s="72"/>
      <c r="H23" s="73">
        <v>0</v>
      </c>
      <c r="I23" s="73">
        <v>0</v>
      </c>
    </row>
    <row r="24" spans="2:9" ht="27.75" customHeight="1">
      <c r="B24" s="83">
        <v>11</v>
      </c>
      <c r="C24" s="71" t="s">
        <v>1004</v>
      </c>
      <c r="D24" s="76">
        <v>12</v>
      </c>
      <c r="E24" s="76" t="s">
        <v>543</v>
      </c>
      <c r="F24" s="72"/>
      <c r="G24" s="72"/>
      <c r="H24" s="73">
        <v>0</v>
      </c>
      <c r="I24" s="73">
        <v>0</v>
      </c>
    </row>
    <row r="25" spans="2:9" ht="27.75" customHeight="1">
      <c r="B25" s="83" t="s">
        <v>995</v>
      </c>
      <c r="C25" s="88" t="s">
        <v>1005</v>
      </c>
      <c r="D25" s="76"/>
      <c r="E25" s="76"/>
      <c r="F25" s="72"/>
      <c r="G25" s="72"/>
      <c r="H25" s="73"/>
      <c r="I25" s="73"/>
    </row>
    <row r="26" spans="2:9" ht="38.25">
      <c r="B26" s="83">
        <v>12</v>
      </c>
      <c r="C26" s="71" t="s">
        <v>1006</v>
      </c>
      <c r="D26" s="76">
        <v>1</v>
      </c>
      <c r="E26" s="76" t="s">
        <v>16</v>
      </c>
      <c r="F26" s="72"/>
      <c r="G26" s="72"/>
      <c r="H26" s="73">
        <v>0</v>
      </c>
      <c r="I26" s="73">
        <v>0</v>
      </c>
    </row>
    <row r="27" spans="2:9" ht="27.75" customHeight="1">
      <c r="B27" s="83">
        <v>13</v>
      </c>
      <c r="C27" s="71" t="s">
        <v>1007</v>
      </c>
      <c r="D27" s="76">
        <v>4</v>
      </c>
      <c r="E27" s="76" t="s">
        <v>16</v>
      </c>
      <c r="F27" s="72"/>
      <c r="G27" s="72"/>
      <c r="H27" s="73">
        <v>0</v>
      </c>
      <c r="I27" s="73">
        <v>0</v>
      </c>
    </row>
    <row r="28" spans="2:9" ht="27.75" customHeight="1">
      <c r="B28" s="83">
        <v>14</v>
      </c>
      <c r="C28" s="71" t="s">
        <v>1008</v>
      </c>
      <c r="D28" s="76">
        <v>7</v>
      </c>
      <c r="E28" s="76" t="s">
        <v>16</v>
      </c>
      <c r="F28" s="72"/>
      <c r="G28" s="72"/>
      <c r="H28" s="73">
        <v>0</v>
      </c>
      <c r="I28" s="73">
        <v>0</v>
      </c>
    </row>
    <row r="29" spans="2:9" ht="27.75" customHeight="1">
      <c r="B29" s="83">
        <v>15</v>
      </c>
      <c r="C29" s="71" t="s">
        <v>1009</v>
      </c>
      <c r="D29" s="76">
        <v>1</v>
      </c>
      <c r="E29" s="76" t="s">
        <v>16</v>
      </c>
      <c r="F29" s="72"/>
      <c r="G29" s="72"/>
      <c r="H29" s="73">
        <v>0</v>
      </c>
      <c r="I29" s="73">
        <v>0</v>
      </c>
    </row>
    <row r="30" spans="2:9" ht="25.5">
      <c r="B30" s="83">
        <v>16</v>
      </c>
      <c r="C30" s="71" t="s">
        <v>1010</v>
      </c>
      <c r="D30" s="76">
        <v>1</v>
      </c>
      <c r="E30" s="76" t="s">
        <v>16</v>
      </c>
      <c r="F30" s="72"/>
      <c r="G30" s="72"/>
      <c r="H30" s="73"/>
      <c r="I30" s="73"/>
    </row>
    <row r="31" spans="2:9" ht="27.75" customHeight="1">
      <c r="B31" s="83">
        <v>17</v>
      </c>
      <c r="C31" s="71" t="s">
        <v>1011</v>
      </c>
      <c r="D31" s="76">
        <v>3</v>
      </c>
      <c r="E31" s="76" t="s">
        <v>16</v>
      </c>
      <c r="F31" s="72"/>
      <c r="G31" s="72"/>
      <c r="H31" s="73">
        <v>0</v>
      </c>
      <c r="I31" s="73">
        <v>0</v>
      </c>
    </row>
    <row r="32" spans="2:9" ht="25.5">
      <c r="B32" s="83">
        <v>18</v>
      </c>
      <c r="C32" s="71" t="s">
        <v>1012</v>
      </c>
      <c r="D32" s="76">
        <v>2</v>
      </c>
      <c r="E32" s="76" t="s">
        <v>16</v>
      </c>
      <c r="F32" s="72"/>
      <c r="G32" s="72"/>
      <c r="H32" s="73">
        <v>0</v>
      </c>
      <c r="I32" s="73">
        <v>0</v>
      </c>
    </row>
    <row r="33" spans="2:9" ht="51">
      <c r="B33" s="83">
        <v>19</v>
      </c>
      <c r="C33" s="71" t="s">
        <v>1013</v>
      </c>
      <c r="D33" s="76">
        <v>1</v>
      </c>
      <c r="E33" s="76" t="s">
        <v>16</v>
      </c>
      <c r="F33" s="72"/>
      <c r="G33" s="72"/>
      <c r="H33" s="73">
        <v>0</v>
      </c>
      <c r="I33" s="73">
        <v>0</v>
      </c>
    </row>
    <row r="34" spans="2:9" ht="27.75" customHeight="1">
      <c r="B34" s="83">
        <v>20</v>
      </c>
      <c r="C34" s="71" t="s">
        <v>1014</v>
      </c>
      <c r="D34" s="76">
        <v>2</v>
      </c>
      <c r="E34" s="76" t="s">
        <v>16</v>
      </c>
      <c r="F34" s="72"/>
      <c r="G34" s="72"/>
      <c r="H34" s="73">
        <v>0</v>
      </c>
      <c r="I34" s="73">
        <v>0</v>
      </c>
    </row>
    <row r="35" spans="2:9" ht="27.75" customHeight="1">
      <c r="B35" s="83">
        <v>21</v>
      </c>
      <c r="C35" s="71" t="s">
        <v>1015</v>
      </c>
      <c r="D35" s="76">
        <v>3</v>
      </c>
      <c r="E35" s="76" t="s">
        <v>16</v>
      </c>
      <c r="F35" s="72"/>
      <c r="G35" s="72"/>
      <c r="H35" s="73">
        <v>0</v>
      </c>
      <c r="I35" s="73">
        <v>0</v>
      </c>
    </row>
    <row r="36" spans="2:9" ht="27.75" customHeight="1">
      <c r="B36" s="83">
        <v>22</v>
      </c>
      <c r="C36" s="71" t="s">
        <v>1016</v>
      </c>
      <c r="D36" s="76">
        <v>2</v>
      </c>
      <c r="E36" s="76" t="s">
        <v>16</v>
      </c>
      <c r="F36" s="72"/>
      <c r="G36" s="72"/>
      <c r="H36" s="73">
        <v>0</v>
      </c>
      <c r="I36" s="73">
        <v>0</v>
      </c>
    </row>
    <row r="37" spans="2:9" ht="38.25">
      <c r="B37" s="83">
        <v>23</v>
      </c>
      <c r="C37" s="71" t="s">
        <v>1017</v>
      </c>
      <c r="D37" s="76">
        <v>14</v>
      </c>
      <c r="E37" s="76" t="s">
        <v>19</v>
      </c>
      <c r="F37" s="72"/>
      <c r="G37" s="72"/>
      <c r="H37" s="73">
        <v>0</v>
      </c>
      <c r="I37" s="73">
        <v>0</v>
      </c>
    </row>
    <row r="38" spans="2:9" ht="51">
      <c r="B38" s="83">
        <v>24</v>
      </c>
      <c r="C38" s="71" t="s">
        <v>1018</v>
      </c>
      <c r="D38" s="76">
        <v>1</v>
      </c>
      <c r="E38" s="76" t="s">
        <v>19</v>
      </c>
      <c r="F38" s="72"/>
      <c r="G38" s="72"/>
      <c r="H38" s="73">
        <v>0</v>
      </c>
      <c r="I38" s="73">
        <v>0</v>
      </c>
    </row>
    <row r="39" spans="2:9" ht="38.25">
      <c r="B39" s="83">
        <v>25</v>
      </c>
      <c r="C39" s="71" t="s">
        <v>1019</v>
      </c>
      <c r="D39" s="76">
        <v>1</v>
      </c>
      <c r="E39" s="76" t="s">
        <v>16</v>
      </c>
      <c r="F39" s="72"/>
      <c r="G39" s="72"/>
      <c r="H39" s="73">
        <v>0</v>
      </c>
      <c r="I39" s="73">
        <v>0</v>
      </c>
    </row>
    <row r="40" spans="2:9" ht="38.25">
      <c r="B40" s="83">
        <v>26</v>
      </c>
      <c r="C40" s="71" t="s">
        <v>1020</v>
      </c>
      <c r="D40" s="76">
        <v>1</v>
      </c>
      <c r="E40" s="76" t="s">
        <v>16</v>
      </c>
      <c r="F40" s="72"/>
      <c r="G40" s="72"/>
      <c r="H40" s="73">
        <v>0</v>
      </c>
      <c r="I40" s="73">
        <v>0</v>
      </c>
    </row>
    <row r="41" spans="2:9" ht="38.25">
      <c r="B41" s="83">
        <v>27</v>
      </c>
      <c r="C41" s="71" t="s">
        <v>1021</v>
      </c>
      <c r="D41" s="76">
        <v>1</v>
      </c>
      <c r="E41" s="76" t="s">
        <v>16</v>
      </c>
      <c r="F41" s="72"/>
      <c r="G41" s="72"/>
      <c r="H41" s="73">
        <v>0</v>
      </c>
      <c r="I41" s="73">
        <v>0</v>
      </c>
    </row>
    <row r="42" spans="2:9" ht="38.25">
      <c r="B42" s="83">
        <v>28</v>
      </c>
      <c r="C42" s="71" t="s">
        <v>1022</v>
      </c>
      <c r="D42" s="76">
        <v>1</v>
      </c>
      <c r="E42" s="76" t="s">
        <v>19</v>
      </c>
      <c r="F42" s="72"/>
      <c r="G42" s="72"/>
      <c r="H42" s="73">
        <v>0</v>
      </c>
      <c r="I42" s="73">
        <v>0</v>
      </c>
    </row>
    <row r="43" spans="2:9" ht="12.75">
      <c r="B43" s="83" t="s">
        <v>995</v>
      </c>
      <c r="C43" s="89" t="s">
        <v>1023</v>
      </c>
      <c r="D43" s="77"/>
      <c r="E43" s="77"/>
      <c r="F43" s="78"/>
      <c r="G43" s="78"/>
      <c r="H43" s="79"/>
      <c r="I43" s="79"/>
    </row>
    <row r="44" spans="2:9" ht="178.5">
      <c r="B44" s="83">
        <v>29</v>
      </c>
      <c r="C44" s="71" t="s">
        <v>1024</v>
      </c>
      <c r="D44" s="77">
        <v>2</v>
      </c>
      <c r="E44" s="77" t="s">
        <v>16</v>
      </c>
      <c r="F44" s="78"/>
      <c r="G44" s="78"/>
      <c r="H44" s="79">
        <v>0</v>
      </c>
      <c r="I44" s="79">
        <v>0</v>
      </c>
    </row>
    <row r="45" spans="2:9" ht="293.25">
      <c r="B45" s="83">
        <v>30</v>
      </c>
      <c r="C45" s="71" t="s">
        <v>1025</v>
      </c>
      <c r="D45" s="77">
        <v>8</v>
      </c>
      <c r="E45" s="77" t="s">
        <v>16</v>
      </c>
      <c r="F45" s="78"/>
      <c r="G45" s="78"/>
      <c r="H45" s="79">
        <v>0</v>
      </c>
      <c r="I45" s="79">
        <v>0</v>
      </c>
    </row>
    <row r="46" spans="2:9" ht="89.25">
      <c r="B46" s="83">
        <v>31</v>
      </c>
      <c r="C46" s="71" t="s">
        <v>1026</v>
      </c>
      <c r="D46" s="77">
        <v>1</v>
      </c>
      <c r="E46" s="77" t="s">
        <v>16</v>
      </c>
      <c r="F46" s="78"/>
      <c r="G46" s="78"/>
      <c r="H46" s="79">
        <v>0</v>
      </c>
      <c r="I46" s="79">
        <v>0</v>
      </c>
    </row>
    <row r="47" spans="2:9" ht="255">
      <c r="B47" s="83">
        <v>32</v>
      </c>
      <c r="C47" s="71" t="s">
        <v>1027</v>
      </c>
      <c r="D47" s="77">
        <v>8</v>
      </c>
      <c r="E47" s="77" t="s">
        <v>16</v>
      </c>
      <c r="F47" s="78"/>
      <c r="G47" s="78"/>
      <c r="H47" s="79">
        <v>0</v>
      </c>
      <c r="I47" s="79">
        <v>0</v>
      </c>
    </row>
    <row r="48" spans="2:9" ht="76.5">
      <c r="B48" s="83">
        <v>33</v>
      </c>
      <c r="C48" s="71" t="s">
        <v>1028</v>
      </c>
      <c r="D48" s="77">
        <v>4</v>
      </c>
      <c r="E48" s="77" t="s">
        <v>16</v>
      </c>
      <c r="F48" s="78"/>
      <c r="G48" s="78"/>
      <c r="H48" s="79">
        <v>0</v>
      </c>
      <c r="I48" s="79">
        <v>0</v>
      </c>
    </row>
    <row r="49" spans="2:9" ht="27.75" customHeight="1">
      <c r="B49" s="83">
        <v>34</v>
      </c>
      <c r="C49" s="71" t="s">
        <v>1029</v>
      </c>
      <c r="D49" s="77">
        <v>1</v>
      </c>
      <c r="E49" s="77" t="s">
        <v>19</v>
      </c>
      <c r="F49" s="78"/>
      <c r="G49" s="78"/>
      <c r="H49" s="79">
        <v>0</v>
      </c>
      <c r="I49" s="79">
        <v>0</v>
      </c>
    </row>
    <row r="50" spans="2:9" ht="27.75" customHeight="1">
      <c r="B50" s="83" t="s">
        <v>995</v>
      </c>
      <c r="C50" s="71" t="s">
        <v>1030</v>
      </c>
      <c r="D50" s="76"/>
      <c r="E50" s="76"/>
      <c r="F50" s="72"/>
      <c r="G50" s="72"/>
      <c r="H50" s="73"/>
      <c r="I50" s="73"/>
    </row>
    <row r="51" spans="2:9" ht="27.75" customHeight="1">
      <c r="B51" s="83" t="s">
        <v>995</v>
      </c>
      <c r="C51" s="90" t="s">
        <v>1031</v>
      </c>
      <c r="D51" s="72"/>
      <c r="E51" s="74"/>
      <c r="F51" s="70"/>
      <c r="G51" s="70"/>
      <c r="H51" s="73"/>
      <c r="I51" s="73"/>
    </row>
    <row r="52" spans="2:9" ht="63.75">
      <c r="B52" s="83">
        <v>35</v>
      </c>
      <c r="C52" s="71" t="s">
        <v>1032</v>
      </c>
      <c r="D52" s="87">
        <v>288</v>
      </c>
      <c r="E52" s="76" t="s">
        <v>543</v>
      </c>
      <c r="F52" s="72"/>
      <c r="G52" s="72"/>
      <c r="H52" s="73">
        <v>0</v>
      </c>
      <c r="I52" s="73">
        <v>0</v>
      </c>
    </row>
    <row r="53" spans="2:9" ht="27.75" customHeight="1">
      <c r="B53" s="83" t="s">
        <v>995</v>
      </c>
      <c r="C53" s="71" t="s">
        <v>1033</v>
      </c>
      <c r="D53" s="76"/>
      <c r="E53" s="76"/>
      <c r="F53" s="72"/>
      <c r="G53" s="72"/>
      <c r="H53" s="73"/>
      <c r="I53" s="73"/>
    </row>
    <row r="54" spans="2:9" ht="27.75" customHeight="1">
      <c r="B54" s="83" t="s">
        <v>995</v>
      </c>
      <c r="C54" s="88" t="s">
        <v>1034</v>
      </c>
      <c r="D54" s="76"/>
      <c r="E54" s="76"/>
      <c r="F54" s="72"/>
      <c r="G54" s="72"/>
      <c r="H54" s="73"/>
      <c r="I54" s="73"/>
    </row>
    <row r="55" spans="2:9" ht="51">
      <c r="B55" s="83">
        <v>36</v>
      </c>
      <c r="C55" s="71" t="s">
        <v>1035</v>
      </c>
      <c r="D55" s="76">
        <v>1</v>
      </c>
      <c r="E55" s="76" t="s">
        <v>19</v>
      </c>
      <c r="F55" s="72"/>
      <c r="G55" s="72"/>
      <c r="H55" s="73">
        <v>0</v>
      </c>
      <c r="I55" s="73">
        <v>0</v>
      </c>
    </row>
    <row r="56" spans="2:9" ht="25.5">
      <c r="B56" s="83">
        <v>37</v>
      </c>
      <c r="C56" s="71" t="s">
        <v>1036</v>
      </c>
      <c r="D56" s="76">
        <v>1</v>
      </c>
      <c r="E56" s="76" t="s">
        <v>19</v>
      </c>
      <c r="F56" s="72"/>
      <c r="G56" s="72"/>
      <c r="H56" s="73">
        <v>0</v>
      </c>
      <c r="I56" s="73">
        <v>0</v>
      </c>
    </row>
    <row r="57" spans="2:9" ht="27.75" customHeight="1">
      <c r="B57" s="83" t="s">
        <v>995</v>
      </c>
      <c r="C57" s="71" t="s">
        <v>1037</v>
      </c>
      <c r="D57" s="76"/>
      <c r="E57" s="76"/>
      <c r="F57" s="72"/>
      <c r="G57" s="72"/>
      <c r="H57" s="73"/>
      <c r="I57" s="73"/>
    </row>
    <row r="58" spans="2:9" ht="27.75" customHeight="1">
      <c r="B58" s="83" t="s">
        <v>995</v>
      </c>
      <c r="C58" s="88" t="s">
        <v>65</v>
      </c>
      <c r="D58" s="76"/>
      <c r="E58" s="76"/>
      <c r="F58" s="72"/>
      <c r="G58" s="72"/>
      <c r="H58" s="73"/>
      <c r="I58" s="73"/>
    </row>
    <row r="59" spans="2:9" ht="63.75">
      <c r="B59" s="83">
        <v>38</v>
      </c>
      <c r="C59" s="71" t="s">
        <v>1038</v>
      </c>
      <c r="D59" s="76">
        <v>1</v>
      </c>
      <c r="E59" s="76" t="s">
        <v>19</v>
      </c>
      <c r="F59" s="72"/>
      <c r="G59" s="72"/>
      <c r="H59" s="73">
        <v>0</v>
      </c>
      <c r="I59" s="73">
        <v>0</v>
      </c>
    </row>
    <row r="60" spans="2:9" ht="25.5">
      <c r="B60" s="83">
        <v>39</v>
      </c>
      <c r="C60" s="71" t="s">
        <v>1039</v>
      </c>
      <c r="D60" s="76">
        <v>1</v>
      </c>
      <c r="E60" s="76" t="s">
        <v>19</v>
      </c>
      <c r="F60" s="72"/>
      <c r="G60" s="72"/>
      <c r="H60" s="73">
        <v>0</v>
      </c>
      <c r="I60" s="73">
        <v>0</v>
      </c>
    </row>
    <row r="61" spans="2:9" ht="38.25">
      <c r="B61" s="83">
        <v>40</v>
      </c>
      <c r="C61" s="71" t="s">
        <v>1040</v>
      </c>
      <c r="D61" s="76">
        <v>1</v>
      </c>
      <c r="E61" s="76" t="s">
        <v>19</v>
      </c>
      <c r="F61" s="72"/>
      <c r="G61" s="72"/>
      <c r="H61" s="73">
        <v>0</v>
      </c>
      <c r="I61" s="73">
        <v>0</v>
      </c>
    </row>
    <row r="62" spans="2:9" ht="25.5">
      <c r="B62" s="83">
        <v>41</v>
      </c>
      <c r="C62" s="71" t="s">
        <v>1041</v>
      </c>
      <c r="D62" s="76">
        <v>1</v>
      </c>
      <c r="E62" s="76" t="s">
        <v>19</v>
      </c>
      <c r="F62" s="72"/>
      <c r="G62" s="72"/>
      <c r="H62" s="73">
        <v>0</v>
      </c>
      <c r="I62" s="73">
        <v>0</v>
      </c>
    </row>
    <row r="63" spans="2:9" ht="27.75" customHeight="1">
      <c r="B63" s="80"/>
      <c r="C63" s="81" t="s">
        <v>395</v>
      </c>
      <c r="D63" s="80"/>
      <c r="E63" s="80"/>
      <c r="F63" s="82"/>
      <c r="G63" s="82"/>
      <c r="H63" s="82">
        <v>0</v>
      </c>
      <c r="I63" s="82">
        <v>0</v>
      </c>
    </row>
    <row r="64" ht="27.75" customHeight="1"/>
    <row r="65" spans="1:9" ht="27.75" customHeight="1">
      <c r="A65" s="124" t="s">
        <v>1075</v>
      </c>
      <c r="B65" s="124"/>
      <c r="C65" s="124"/>
      <c r="D65" s="124"/>
      <c r="E65" s="124"/>
      <c r="F65" s="124"/>
      <c r="G65" s="124"/>
      <c r="H65" s="124"/>
      <c r="I65" s="124"/>
    </row>
    <row r="66" spans="1:9" ht="27.75" customHeight="1">
      <c r="A66" s="125" t="s">
        <v>981</v>
      </c>
      <c r="B66" s="125"/>
      <c r="C66" s="125"/>
      <c r="D66" s="125"/>
      <c r="E66" s="125"/>
      <c r="F66" s="125"/>
      <c r="G66" s="125"/>
      <c r="H66" s="125"/>
      <c r="I66" s="125"/>
    </row>
    <row r="67" spans="2:9" ht="25.5">
      <c r="B67" s="100" t="s">
        <v>982</v>
      </c>
      <c r="C67" s="101" t="s">
        <v>406</v>
      </c>
      <c r="D67" s="100" t="s">
        <v>983</v>
      </c>
      <c r="E67" s="100" t="s">
        <v>984</v>
      </c>
      <c r="F67" s="102" t="s">
        <v>8</v>
      </c>
      <c r="G67" s="102" t="s">
        <v>985</v>
      </c>
      <c r="H67" s="102" t="s">
        <v>986</v>
      </c>
      <c r="I67" s="102" t="s">
        <v>987</v>
      </c>
    </row>
    <row r="68" spans="2:9" ht="27.75" customHeight="1">
      <c r="B68" s="103" t="s">
        <v>995</v>
      </c>
      <c r="C68" s="106" t="s">
        <v>1042</v>
      </c>
      <c r="D68" s="94"/>
      <c r="E68" s="94"/>
      <c r="F68" s="91"/>
      <c r="G68" s="91"/>
      <c r="H68" s="93"/>
      <c r="I68" s="93"/>
    </row>
    <row r="69" spans="2:9" ht="27.75" customHeight="1">
      <c r="B69" s="103" t="s">
        <v>995</v>
      </c>
      <c r="C69" s="106" t="s">
        <v>1043</v>
      </c>
      <c r="D69" s="94"/>
      <c r="E69" s="94"/>
      <c r="F69" s="91"/>
      <c r="G69" s="91"/>
      <c r="H69" s="93"/>
      <c r="I69" s="93"/>
    </row>
    <row r="70" spans="2:9" ht="89.25">
      <c r="B70" s="103">
        <v>1</v>
      </c>
      <c r="C70" s="92" t="s">
        <v>1044</v>
      </c>
      <c r="D70" s="94">
        <v>50</v>
      </c>
      <c r="E70" s="94" t="s">
        <v>13</v>
      </c>
      <c r="F70" s="91"/>
      <c r="G70" s="91"/>
      <c r="H70" s="93">
        <v>0</v>
      </c>
      <c r="I70" s="93">
        <v>0</v>
      </c>
    </row>
    <row r="71" spans="2:9" ht="89.25">
      <c r="B71" s="103">
        <v>2</v>
      </c>
      <c r="C71" s="92" t="s">
        <v>1045</v>
      </c>
      <c r="D71" s="94">
        <v>40</v>
      </c>
      <c r="E71" s="94" t="s">
        <v>13</v>
      </c>
      <c r="F71" s="91"/>
      <c r="G71" s="91"/>
      <c r="H71" s="93">
        <v>0</v>
      </c>
      <c r="I71" s="93">
        <v>0</v>
      </c>
    </row>
    <row r="72" spans="2:9" ht="89.25">
      <c r="B72" s="103">
        <v>3</v>
      </c>
      <c r="C72" s="92" t="s">
        <v>1046</v>
      </c>
      <c r="D72" s="94">
        <v>58</v>
      </c>
      <c r="E72" s="94" t="s">
        <v>13</v>
      </c>
      <c r="F72" s="91"/>
      <c r="G72" s="91"/>
      <c r="H72" s="93">
        <v>0</v>
      </c>
      <c r="I72" s="93">
        <v>0</v>
      </c>
    </row>
    <row r="73" spans="2:9" ht="89.25">
      <c r="B73" s="103">
        <v>4</v>
      </c>
      <c r="C73" s="92" t="s">
        <v>1047</v>
      </c>
      <c r="D73" s="94">
        <v>40</v>
      </c>
      <c r="E73" s="94" t="s">
        <v>13</v>
      </c>
      <c r="F73" s="91"/>
      <c r="G73" s="91"/>
      <c r="H73" s="93">
        <v>0</v>
      </c>
      <c r="I73" s="93">
        <v>0</v>
      </c>
    </row>
    <row r="74" spans="2:9" ht="89.25">
      <c r="B74" s="103">
        <v>5</v>
      </c>
      <c r="C74" s="92" t="s">
        <v>1048</v>
      </c>
      <c r="D74" s="94">
        <v>2</v>
      </c>
      <c r="E74" s="94" t="s">
        <v>13</v>
      </c>
      <c r="F74" s="91"/>
      <c r="G74" s="91"/>
      <c r="H74" s="93">
        <v>0</v>
      </c>
      <c r="I74" s="93">
        <v>0</v>
      </c>
    </row>
    <row r="75" spans="2:9" ht="89.25">
      <c r="B75" s="103">
        <v>6</v>
      </c>
      <c r="C75" s="92" t="s">
        <v>1049</v>
      </c>
      <c r="D75" s="94">
        <v>10</v>
      </c>
      <c r="E75" s="94" t="s">
        <v>13</v>
      </c>
      <c r="F75" s="91"/>
      <c r="G75" s="91"/>
      <c r="H75" s="93">
        <v>0</v>
      </c>
      <c r="I75" s="93">
        <v>0</v>
      </c>
    </row>
    <row r="76" spans="2:9" ht="102">
      <c r="B76" s="103">
        <v>7</v>
      </c>
      <c r="C76" s="92" t="s">
        <v>1050</v>
      </c>
      <c r="D76" s="94">
        <v>65</v>
      </c>
      <c r="E76" s="94" t="s">
        <v>13</v>
      </c>
      <c r="F76" s="91"/>
      <c r="G76" s="91"/>
      <c r="H76" s="93">
        <v>0</v>
      </c>
      <c r="I76" s="93">
        <v>0</v>
      </c>
    </row>
    <row r="77" spans="2:9" ht="102">
      <c r="B77" s="103">
        <v>8</v>
      </c>
      <c r="C77" s="92" t="s">
        <v>1051</v>
      </c>
      <c r="D77" s="94">
        <v>36</v>
      </c>
      <c r="E77" s="94" t="s">
        <v>13</v>
      </c>
      <c r="F77" s="91"/>
      <c r="G77" s="91"/>
      <c r="H77" s="93">
        <v>0</v>
      </c>
      <c r="I77" s="93">
        <v>0</v>
      </c>
    </row>
    <row r="78" spans="2:9" ht="102">
      <c r="B78" s="103">
        <v>9</v>
      </c>
      <c r="C78" s="92" t="s">
        <v>1052</v>
      </c>
      <c r="D78" s="94">
        <v>31</v>
      </c>
      <c r="E78" s="94" t="s">
        <v>13</v>
      </c>
      <c r="F78" s="91"/>
      <c r="G78" s="91"/>
      <c r="H78" s="93">
        <v>0</v>
      </c>
      <c r="I78" s="93">
        <v>0</v>
      </c>
    </row>
    <row r="79" spans="2:9" ht="12.75">
      <c r="B79" s="103" t="s">
        <v>995</v>
      </c>
      <c r="C79" s="106" t="s">
        <v>1053</v>
      </c>
      <c r="D79" s="94"/>
      <c r="E79" s="94"/>
      <c r="F79" s="91"/>
      <c r="G79" s="91"/>
      <c r="H79" s="93"/>
      <c r="I79" s="93"/>
    </row>
    <row r="80" spans="2:9" ht="38.25">
      <c r="B80" s="103">
        <v>10</v>
      </c>
      <c r="C80" s="92" t="s">
        <v>1054</v>
      </c>
      <c r="D80" s="94">
        <v>3</v>
      </c>
      <c r="E80" s="94" t="s">
        <v>16</v>
      </c>
      <c r="F80" s="91"/>
      <c r="G80" s="91"/>
      <c r="H80" s="93">
        <v>0</v>
      </c>
      <c r="I80" s="93">
        <v>0</v>
      </c>
    </row>
    <row r="81" spans="2:9" ht="12.75">
      <c r="B81" s="103">
        <v>11</v>
      </c>
      <c r="C81" s="92" t="s">
        <v>1055</v>
      </c>
      <c r="D81" s="94">
        <v>3</v>
      </c>
      <c r="E81" s="94" t="s">
        <v>16</v>
      </c>
      <c r="F81" s="91"/>
      <c r="G81" s="91"/>
      <c r="H81" s="93">
        <v>0</v>
      </c>
      <c r="I81" s="93">
        <v>0</v>
      </c>
    </row>
    <row r="82" spans="2:9" ht="12.75">
      <c r="B82" s="103">
        <v>12</v>
      </c>
      <c r="C82" s="92" t="s">
        <v>1056</v>
      </c>
      <c r="D82" s="94">
        <v>5</v>
      </c>
      <c r="E82" s="94" t="s">
        <v>16</v>
      </c>
      <c r="F82" s="91"/>
      <c r="G82" s="91"/>
      <c r="H82" s="93">
        <v>0</v>
      </c>
      <c r="I82" s="93">
        <v>0</v>
      </c>
    </row>
    <row r="83" spans="2:9" ht="63.75">
      <c r="B83" s="103">
        <v>13</v>
      </c>
      <c r="C83" s="96" t="s">
        <v>1057</v>
      </c>
      <c r="D83" s="99">
        <v>1</v>
      </c>
      <c r="E83" s="99" t="s">
        <v>19</v>
      </c>
      <c r="F83" s="97"/>
      <c r="G83" s="97"/>
      <c r="H83" s="98">
        <v>0</v>
      </c>
      <c r="I83" s="98">
        <v>0</v>
      </c>
    </row>
    <row r="84" spans="2:9" ht="76.5">
      <c r="B84" s="103">
        <v>14</v>
      </c>
      <c r="C84" s="96" t="s">
        <v>1058</v>
      </c>
      <c r="D84" s="99">
        <v>1</v>
      </c>
      <c r="E84" s="99" t="s">
        <v>19</v>
      </c>
      <c r="F84" s="97"/>
      <c r="G84" s="97"/>
      <c r="H84" s="98">
        <v>0</v>
      </c>
      <c r="I84" s="98">
        <v>0</v>
      </c>
    </row>
    <row r="85" spans="2:9" ht="12.75">
      <c r="B85" s="103">
        <v>15</v>
      </c>
      <c r="C85" s="96" t="s">
        <v>1059</v>
      </c>
      <c r="D85" s="99">
        <v>1</v>
      </c>
      <c r="E85" s="99" t="s">
        <v>19</v>
      </c>
      <c r="F85" s="97"/>
      <c r="G85" s="97"/>
      <c r="H85" s="98">
        <v>0</v>
      </c>
      <c r="I85" s="98">
        <v>0</v>
      </c>
    </row>
    <row r="86" spans="2:9" ht="114.75">
      <c r="B86" s="103">
        <v>16</v>
      </c>
      <c r="C86" s="96" t="s">
        <v>1060</v>
      </c>
      <c r="D86" s="99">
        <v>1</v>
      </c>
      <c r="E86" s="99" t="s">
        <v>16</v>
      </c>
      <c r="F86" s="97"/>
      <c r="G86" s="97"/>
      <c r="H86" s="98">
        <v>0</v>
      </c>
      <c r="I86" s="98">
        <v>0</v>
      </c>
    </row>
    <row r="87" spans="2:9" ht="114.75">
      <c r="B87" s="103">
        <v>17</v>
      </c>
      <c r="C87" s="96" t="s">
        <v>1061</v>
      </c>
      <c r="D87" s="99">
        <v>1</v>
      </c>
      <c r="E87" s="99" t="s">
        <v>16</v>
      </c>
      <c r="F87" s="97"/>
      <c r="G87" s="97"/>
      <c r="H87" s="98">
        <v>0</v>
      </c>
      <c r="I87" s="98">
        <v>0</v>
      </c>
    </row>
    <row r="88" spans="2:9" ht="114.75">
      <c r="B88" s="103">
        <v>18</v>
      </c>
      <c r="C88" s="96" t="s">
        <v>1062</v>
      </c>
      <c r="D88" s="99">
        <v>1</v>
      </c>
      <c r="E88" s="99" t="s">
        <v>16</v>
      </c>
      <c r="F88" s="97"/>
      <c r="G88" s="97"/>
      <c r="H88" s="98">
        <v>0</v>
      </c>
      <c r="I88" s="98">
        <v>0</v>
      </c>
    </row>
    <row r="89" spans="2:9" ht="89.25">
      <c r="B89" s="103">
        <v>19</v>
      </c>
      <c r="C89" s="96" t="s">
        <v>1063</v>
      </c>
      <c r="D89" s="99">
        <v>2</v>
      </c>
      <c r="E89" s="99" t="s">
        <v>16</v>
      </c>
      <c r="F89" s="91"/>
      <c r="G89" s="91"/>
      <c r="H89" s="93">
        <v>0</v>
      </c>
      <c r="I89" s="93">
        <v>0</v>
      </c>
    </row>
    <row r="90" spans="2:9" ht="89.25">
      <c r="B90" s="103">
        <v>20</v>
      </c>
      <c r="C90" s="96" t="s">
        <v>1064</v>
      </c>
      <c r="D90" s="99">
        <v>9</v>
      </c>
      <c r="E90" s="99" t="s">
        <v>16</v>
      </c>
      <c r="F90" s="97"/>
      <c r="G90" s="97"/>
      <c r="H90" s="98">
        <v>0</v>
      </c>
      <c r="I90" s="98">
        <v>0</v>
      </c>
    </row>
    <row r="91" spans="2:9" ht="12.75">
      <c r="B91" s="103">
        <v>21</v>
      </c>
      <c r="C91" s="96" t="s">
        <v>1065</v>
      </c>
      <c r="D91" s="99">
        <v>10</v>
      </c>
      <c r="E91" s="99" t="s">
        <v>16</v>
      </c>
      <c r="F91" s="97"/>
      <c r="G91" s="97"/>
      <c r="H91" s="98">
        <v>0</v>
      </c>
      <c r="I91" s="98">
        <v>0</v>
      </c>
    </row>
    <row r="92" spans="2:9" ht="25.5">
      <c r="B92" s="103">
        <v>22</v>
      </c>
      <c r="C92" s="96" t="s">
        <v>1066</v>
      </c>
      <c r="D92" s="99">
        <v>4</v>
      </c>
      <c r="E92" s="99" t="s">
        <v>16</v>
      </c>
      <c r="F92" s="97"/>
      <c r="G92" s="97"/>
      <c r="H92" s="98">
        <v>0</v>
      </c>
      <c r="I92" s="98">
        <v>0</v>
      </c>
    </row>
    <row r="93" spans="2:9" ht="12.75">
      <c r="B93" s="103"/>
      <c r="C93" s="96"/>
      <c r="D93" s="99"/>
      <c r="E93" s="99"/>
      <c r="F93" s="97"/>
      <c r="G93" s="97"/>
      <c r="H93" s="98"/>
      <c r="I93" s="98"/>
    </row>
    <row r="94" spans="2:9" ht="12.75">
      <c r="B94" s="103" t="s">
        <v>995</v>
      </c>
      <c r="C94" s="106" t="s">
        <v>1067</v>
      </c>
      <c r="D94" s="99"/>
      <c r="E94" s="99"/>
      <c r="F94" s="97"/>
      <c r="G94" s="97"/>
      <c r="H94" s="98"/>
      <c r="I94" s="98"/>
    </row>
    <row r="95" spans="2:9" ht="12.75">
      <c r="B95" s="103" t="s">
        <v>995</v>
      </c>
      <c r="C95" s="106" t="s">
        <v>1068</v>
      </c>
      <c r="D95" s="94"/>
      <c r="E95" s="94"/>
      <c r="F95" s="91"/>
      <c r="G95" s="91"/>
      <c r="H95" s="93"/>
      <c r="I95" s="93"/>
    </row>
    <row r="96" spans="2:9" ht="51">
      <c r="B96" s="103">
        <v>23</v>
      </c>
      <c r="C96" s="92" t="s">
        <v>1035</v>
      </c>
      <c r="D96" s="94">
        <v>1</v>
      </c>
      <c r="E96" s="94" t="s">
        <v>19</v>
      </c>
      <c r="F96" s="91"/>
      <c r="G96" s="91"/>
      <c r="H96" s="93">
        <v>0</v>
      </c>
      <c r="I96" s="93">
        <v>0</v>
      </c>
    </row>
    <row r="97" spans="2:9" ht="12.75">
      <c r="B97" s="103" t="s">
        <v>995</v>
      </c>
      <c r="C97" s="92" t="s">
        <v>1069</v>
      </c>
      <c r="D97" s="94"/>
      <c r="E97" s="94"/>
      <c r="F97" s="91"/>
      <c r="G97" s="91"/>
      <c r="H97" s="93"/>
      <c r="I97" s="93"/>
    </row>
    <row r="98" spans="2:9" ht="25.5">
      <c r="B98" s="103">
        <v>24</v>
      </c>
      <c r="C98" s="92" t="s">
        <v>1070</v>
      </c>
      <c r="D98" s="94">
        <v>1</v>
      </c>
      <c r="E98" s="94" t="s">
        <v>19</v>
      </c>
      <c r="F98" s="91"/>
      <c r="G98" s="91"/>
      <c r="H98" s="93">
        <v>0</v>
      </c>
      <c r="I98" s="93">
        <v>0</v>
      </c>
    </row>
    <row r="99" spans="2:9" ht="25.5">
      <c r="B99" s="103">
        <v>25</v>
      </c>
      <c r="C99" s="92" t="s">
        <v>1071</v>
      </c>
      <c r="D99" s="94">
        <v>1</v>
      </c>
      <c r="E99" s="94" t="s">
        <v>19</v>
      </c>
      <c r="F99" s="91"/>
      <c r="G99" s="91"/>
      <c r="H99" s="93">
        <v>0</v>
      </c>
      <c r="I99" s="93">
        <v>0</v>
      </c>
    </row>
    <row r="100" spans="2:9" ht="25.5">
      <c r="B100" s="103">
        <v>26</v>
      </c>
      <c r="C100" s="92" t="s">
        <v>1072</v>
      </c>
      <c r="D100" s="94">
        <v>1</v>
      </c>
      <c r="E100" s="94" t="s">
        <v>19</v>
      </c>
      <c r="F100" s="91"/>
      <c r="G100" s="91"/>
      <c r="H100" s="93">
        <v>0</v>
      </c>
      <c r="I100" s="93">
        <v>0</v>
      </c>
    </row>
    <row r="101" spans="2:9" ht="12.75">
      <c r="B101" s="103" t="s">
        <v>995</v>
      </c>
      <c r="C101" s="92" t="s">
        <v>1030</v>
      </c>
      <c r="D101" s="94"/>
      <c r="E101" s="94"/>
      <c r="F101" s="91"/>
      <c r="G101" s="91"/>
      <c r="H101" s="93"/>
      <c r="I101" s="93"/>
    </row>
    <row r="102" spans="2:9" ht="12.75">
      <c r="B102" s="103" t="s">
        <v>995</v>
      </c>
      <c r="C102" s="106" t="s">
        <v>1073</v>
      </c>
      <c r="D102" s="94"/>
      <c r="E102" s="94"/>
      <c r="F102" s="91"/>
      <c r="G102" s="91"/>
      <c r="H102" s="93"/>
      <c r="I102" s="93"/>
    </row>
    <row r="103" spans="2:9" ht="25.5">
      <c r="B103" s="103">
        <v>27</v>
      </c>
      <c r="C103" s="92" t="s">
        <v>1074</v>
      </c>
      <c r="D103" s="94">
        <v>1</v>
      </c>
      <c r="E103" s="94" t="s">
        <v>19</v>
      </c>
      <c r="F103" s="91"/>
      <c r="G103" s="91"/>
      <c r="H103" s="93">
        <v>0</v>
      </c>
      <c r="I103" s="93">
        <v>0</v>
      </c>
    </row>
    <row r="104" spans="2:9" ht="25.5">
      <c r="B104" s="103">
        <v>28</v>
      </c>
      <c r="C104" s="92" t="s">
        <v>1041</v>
      </c>
      <c r="D104" s="94">
        <v>1</v>
      </c>
      <c r="E104" s="94" t="s">
        <v>19</v>
      </c>
      <c r="F104" s="91"/>
      <c r="G104" s="91"/>
      <c r="H104" s="93">
        <v>0</v>
      </c>
      <c r="I104" s="93">
        <v>0</v>
      </c>
    </row>
    <row r="105" spans="2:9" ht="12.75">
      <c r="B105" s="104"/>
      <c r="C105" s="105" t="s">
        <v>395</v>
      </c>
      <c r="D105" s="104"/>
      <c r="E105" s="104"/>
      <c r="F105" s="95"/>
      <c r="G105" s="95"/>
      <c r="H105" s="95">
        <v>0</v>
      </c>
      <c r="I105" s="95">
        <v>0</v>
      </c>
    </row>
    <row r="107" spans="1:9" ht="18.75">
      <c r="A107" s="124" t="s">
        <v>1076</v>
      </c>
      <c r="B107" s="124"/>
      <c r="C107" s="124"/>
      <c r="D107" s="124"/>
      <c r="E107" s="124"/>
      <c r="F107" s="124"/>
      <c r="G107" s="124"/>
      <c r="H107" s="124"/>
      <c r="I107" s="124"/>
    </row>
    <row r="108" spans="1:9" ht="18.75">
      <c r="A108" s="125" t="s">
        <v>981</v>
      </c>
      <c r="B108" s="125"/>
      <c r="C108" s="125"/>
      <c r="D108" s="125"/>
      <c r="E108" s="125"/>
      <c r="F108" s="125"/>
      <c r="G108" s="125"/>
      <c r="H108" s="125"/>
      <c r="I108" s="125"/>
    </row>
    <row r="109" spans="2:9" ht="25.5">
      <c r="B109" s="107" t="s">
        <v>982</v>
      </c>
      <c r="C109" s="108" t="s">
        <v>406</v>
      </c>
      <c r="D109" s="107" t="s">
        <v>983</v>
      </c>
      <c r="E109" s="107" t="s">
        <v>984</v>
      </c>
      <c r="F109" s="109" t="s">
        <v>8</v>
      </c>
      <c r="G109" s="109" t="s">
        <v>985</v>
      </c>
      <c r="H109" s="109" t="s">
        <v>986</v>
      </c>
      <c r="I109" s="109" t="s">
        <v>987</v>
      </c>
    </row>
    <row r="110" spans="2:9" ht="12.75">
      <c r="B110" s="113" t="s">
        <v>995</v>
      </c>
      <c r="C110" s="106" t="s">
        <v>1077</v>
      </c>
      <c r="D110" s="94"/>
      <c r="E110" s="94"/>
      <c r="F110" s="91"/>
      <c r="G110" s="91"/>
      <c r="H110" s="93"/>
      <c r="I110" s="93"/>
    </row>
    <row r="111" spans="2:9" ht="12.75">
      <c r="B111" s="113" t="s">
        <v>995</v>
      </c>
      <c r="C111" s="106" t="s">
        <v>1078</v>
      </c>
      <c r="D111" s="94"/>
      <c r="E111" s="94"/>
      <c r="F111" s="91"/>
      <c r="G111" s="91"/>
      <c r="H111" s="93"/>
      <c r="I111" s="93"/>
    </row>
    <row r="112" spans="2:9" ht="89.25">
      <c r="B112" s="113">
        <v>1</v>
      </c>
      <c r="C112" s="92" t="s">
        <v>1079</v>
      </c>
      <c r="D112" s="94">
        <v>1</v>
      </c>
      <c r="E112" s="94" t="s">
        <v>16</v>
      </c>
      <c r="F112" s="91"/>
      <c r="G112" s="91"/>
      <c r="H112" s="93">
        <v>0</v>
      </c>
      <c r="I112" s="93">
        <v>0</v>
      </c>
    </row>
    <row r="113" spans="2:9" ht="102">
      <c r="B113" s="113">
        <v>2</v>
      </c>
      <c r="C113" s="92" t="s">
        <v>1080</v>
      </c>
      <c r="D113" s="94">
        <v>1</v>
      </c>
      <c r="E113" s="94" t="s">
        <v>16</v>
      </c>
      <c r="F113" s="91"/>
      <c r="G113" s="91"/>
      <c r="H113" s="93">
        <v>0</v>
      </c>
      <c r="I113" s="93">
        <v>0</v>
      </c>
    </row>
    <row r="114" spans="2:9" ht="38.25">
      <c r="B114" s="113">
        <v>3</v>
      </c>
      <c r="C114" s="92" t="s">
        <v>1081</v>
      </c>
      <c r="D114" s="94">
        <v>1</v>
      </c>
      <c r="E114" s="94" t="s">
        <v>16</v>
      </c>
      <c r="F114" s="91"/>
      <c r="G114" s="91"/>
      <c r="H114" s="93">
        <v>0</v>
      </c>
      <c r="I114" s="93">
        <v>0</v>
      </c>
    </row>
    <row r="115" spans="2:9" ht="12.75">
      <c r="B115" s="113" t="s">
        <v>995</v>
      </c>
      <c r="C115" s="106" t="s">
        <v>1082</v>
      </c>
      <c r="D115" s="94"/>
      <c r="E115" s="94"/>
      <c r="F115" s="91"/>
      <c r="G115" s="91"/>
      <c r="H115" s="93"/>
      <c r="I115" s="93"/>
    </row>
    <row r="116" spans="2:9" ht="38.25">
      <c r="B116" s="113">
        <v>4</v>
      </c>
      <c r="C116" s="92" t="s">
        <v>1083</v>
      </c>
      <c r="D116" s="94">
        <v>10</v>
      </c>
      <c r="E116" s="94" t="s">
        <v>16</v>
      </c>
      <c r="F116" s="91"/>
      <c r="G116" s="91"/>
      <c r="H116" s="93">
        <v>0</v>
      </c>
      <c r="I116" s="93">
        <v>0</v>
      </c>
    </row>
    <row r="117" spans="2:9" ht="38.25">
      <c r="B117" s="113">
        <v>5</v>
      </c>
      <c r="C117" s="92" t="s">
        <v>1084</v>
      </c>
      <c r="D117" s="94">
        <v>11</v>
      </c>
      <c r="E117" s="94" t="s">
        <v>16</v>
      </c>
      <c r="F117" s="91"/>
      <c r="G117" s="91"/>
      <c r="H117" s="93">
        <v>0</v>
      </c>
      <c r="I117" s="93">
        <v>0</v>
      </c>
    </row>
    <row r="118" spans="2:9" ht="38.25">
      <c r="B118" s="113">
        <v>6</v>
      </c>
      <c r="C118" s="92" t="s">
        <v>1085</v>
      </c>
      <c r="D118" s="94">
        <v>2</v>
      </c>
      <c r="E118" s="94" t="s">
        <v>16</v>
      </c>
      <c r="F118" s="91"/>
      <c r="G118" s="91"/>
      <c r="H118" s="93">
        <v>0</v>
      </c>
      <c r="I118" s="93">
        <v>0</v>
      </c>
    </row>
    <row r="119" spans="2:9" ht="38.25">
      <c r="B119" s="113">
        <v>7</v>
      </c>
      <c r="C119" s="92" t="s">
        <v>1086</v>
      </c>
      <c r="D119" s="94">
        <v>5</v>
      </c>
      <c r="E119" s="94" t="s">
        <v>16</v>
      </c>
      <c r="F119" s="91"/>
      <c r="G119" s="91"/>
      <c r="H119" s="93">
        <v>0</v>
      </c>
      <c r="I119" s="93">
        <v>0</v>
      </c>
    </row>
    <row r="120" spans="2:9" ht="38.25">
      <c r="B120" s="113">
        <v>8</v>
      </c>
      <c r="C120" s="92" t="s">
        <v>1087</v>
      </c>
      <c r="D120" s="94">
        <v>2</v>
      </c>
      <c r="E120" s="94" t="s">
        <v>16</v>
      </c>
      <c r="F120" s="91"/>
      <c r="G120" s="91"/>
      <c r="H120" s="93">
        <v>0</v>
      </c>
      <c r="I120" s="93">
        <v>0</v>
      </c>
    </row>
    <row r="121" spans="2:9" ht="38.25">
      <c r="B121" s="113">
        <v>9</v>
      </c>
      <c r="C121" s="92" t="s">
        <v>1088</v>
      </c>
      <c r="D121" s="94">
        <v>2</v>
      </c>
      <c r="E121" s="94" t="s">
        <v>16</v>
      </c>
      <c r="F121" s="91"/>
      <c r="G121" s="91"/>
      <c r="H121" s="93">
        <v>0</v>
      </c>
      <c r="I121" s="93">
        <v>0</v>
      </c>
    </row>
    <row r="122" spans="2:9" ht="38.25">
      <c r="B122" s="113">
        <v>10</v>
      </c>
      <c r="C122" s="92" t="s">
        <v>1089</v>
      </c>
      <c r="D122" s="94">
        <v>3</v>
      </c>
      <c r="E122" s="94" t="s">
        <v>16</v>
      </c>
      <c r="F122" s="91"/>
      <c r="G122" s="91"/>
      <c r="H122" s="93">
        <v>0</v>
      </c>
      <c r="I122" s="93">
        <v>0</v>
      </c>
    </row>
    <row r="123" spans="2:9" ht="51">
      <c r="B123" s="113">
        <v>11</v>
      </c>
      <c r="C123" s="92" t="s">
        <v>1090</v>
      </c>
      <c r="D123" s="94">
        <v>5</v>
      </c>
      <c r="E123" s="94" t="s">
        <v>16</v>
      </c>
      <c r="F123" s="91"/>
      <c r="G123" s="91"/>
      <c r="H123" s="93">
        <v>0</v>
      </c>
      <c r="I123" s="93">
        <v>0</v>
      </c>
    </row>
    <row r="124" spans="2:9" ht="51">
      <c r="B124" s="113">
        <v>12</v>
      </c>
      <c r="C124" s="92" t="s">
        <v>1091</v>
      </c>
      <c r="D124" s="94">
        <v>2</v>
      </c>
      <c r="E124" s="94" t="s">
        <v>16</v>
      </c>
      <c r="F124" s="91"/>
      <c r="G124" s="91"/>
      <c r="H124" s="93">
        <v>0</v>
      </c>
      <c r="I124" s="93">
        <v>0</v>
      </c>
    </row>
    <row r="125" spans="2:9" ht="51">
      <c r="B125" s="113">
        <v>13</v>
      </c>
      <c r="C125" s="92" t="s">
        <v>1092</v>
      </c>
      <c r="D125" s="94">
        <v>2</v>
      </c>
      <c r="E125" s="94" t="s">
        <v>16</v>
      </c>
      <c r="F125" s="91"/>
      <c r="G125" s="91"/>
      <c r="H125" s="93">
        <v>0</v>
      </c>
      <c r="I125" s="93">
        <v>0</v>
      </c>
    </row>
    <row r="126" spans="2:9" ht="12.75">
      <c r="B126" s="113">
        <v>14</v>
      </c>
      <c r="C126" s="92" t="s">
        <v>1093</v>
      </c>
      <c r="D126" s="94">
        <v>1</v>
      </c>
      <c r="E126" s="94" t="s">
        <v>16</v>
      </c>
      <c r="F126" s="91"/>
      <c r="G126" s="91"/>
      <c r="H126" s="93">
        <v>0</v>
      </c>
      <c r="I126" s="93">
        <v>0</v>
      </c>
    </row>
    <row r="127" spans="2:9" ht="12.75">
      <c r="B127" s="113">
        <v>15</v>
      </c>
      <c r="C127" s="92" t="s">
        <v>1094</v>
      </c>
      <c r="D127" s="94">
        <v>18</v>
      </c>
      <c r="E127" s="94" t="s">
        <v>543</v>
      </c>
      <c r="F127" s="91"/>
      <c r="G127" s="91"/>
      <c r="H127" s="93">
        <v>0</v>
      </c>
      <c r="I127" s="93">
        <v>0</v>
      </c>
    </row>
    <row r="128" spans="2:9" ht="12.75">
      <c r="B128" s="113">
        <v>16</v>
      </c>
      <c r="C128" s="92" t="s">
        <v>1095</v>
      </c>
      <c r="D128" s="94">
        <v>3</v>
      </c>
      <c r="E128" s="94" t="s">
        <v>543</v>
      </c>
      <c r="F128" s="91"/>
      <c r="G128" s="91"/>
      <c r="H128" s="93">
        <v>0</v>
      </c>
      <c r="I128" s="93">
        <v>0</v>
      </c>
    </row>
    <row r="129" spans="2:9" ht="12.75">
      <c r="B129" s="113">
        <v>17</v>
      </c>
      <c r="C129" s="92" t="s">
        <v>1096</v>
      </c>
      <c r="D129" s="94">
        <v>3</v>
      </c>
      <c r="E129" s="94" t="s">
        <v>543</v>
      </c>
      <c r="F129" s="91"/>
      <c r="G129" s="91"/>
      <c r="H129" s="93">
        <v>0</v>
      </c>
      <c r="I129" s="93">
        <v>0</v>
      </c>
    </row>
    <row r="130" spans="2:9" ht="12.75">
      <c r="B130" s="113">
        <v>18</v>
      </c>
      <c r="C130" s="92" t="s">
        <v>1097</v>
      </c>
      <c r="D130" s="94">
        <v>9</v>
      </c>
      <c r="E130" s="94" t="s">
        <v>543</v>
      </c>
      <c r="F130" s="91"/>
      <c r="G130" s="91"/>
      <c r="H130" s="93">
        <v>0</v>
      </c>
      <c r="I130" s="93">
        <v>0</v>
      </c>
    </row>
    <row r="131" spans="2:9" ht="25.5">
      <c r="B131" s="113">
        <v>19</v>
      </c>
      <c r="C131" s="92" t="s">
        <v>1098</v>
      </c>
      <c r="D131" s="94">
        <v>2</v>
      </c>
      <c r="E131" s="94" t="s">
        <v>16</v>
      </c>
      <c r="F131" s="91"/>
      <c r="G131" s="91"/>
      <c r="H131" s="93">
        <v>0</v>
      </c>
      <c r="I131" s="93">
        <v>0</v>
      </c>
    </row>
    <row r="132" spans="2:9" ht="12.75">
      <c r="B132" s="113">
        <v>20</v>
      </c>
      <c r="C132" s="92" t="s">
        <v>1099</v>
      </c>
      <c r="D132" s="94">
        <v>1</v>
      </c>
      <c r="E132" s="94" t="s">
        <v>19</v>
      </c>
      <c r="F132" s="91"/>
      <c r="G132" s="91"/>
      <c r="H132" s="93">
        <v>0</v>
      </c>
      <c r="I132" s="93">
        <v>0</v>
      </c>
    </row>
    <row r="133" spans="2:9" ht="12.75">
      <c r="B133" s="113">
        <v>21</v>
      </c>
      <c r="C133" s="92" t="s">
        <v>1100</v>
      </c>
      <c r="D133" s="94">
        <v>1</v>
      </c>
      <c r="E133" s="94" t="s">
        <v>19</v>
      </c>
      <c r="F133" s="91"/>
      <c r="G133" s="91"/>
      <c r="H133" s="93">
        <v>0</v>
      </c>
      <c r="I133" s="93">
        <v>0</v>
      </c>
    </row>
    <row r="134" spans="2:9" ht="51">
      <c r="B134" s="113">
        <v>22</v>
      </c>
      <c r="C134" s="92" t="s">
        <v>1101</v>
      </c>
      <c r="D134" s="94">
        <v>1</v>
      </c>
      <c r="E134" s="94" t="s">
        <v>19</v>
      </c>
      <c r="F134" s="91"/>
      <c r="G134" s="91"/>
      <c r="H134" s="93">
        <v>0</v>
      </c>
      <c r="I134" s="93">
        <v>0</v>
      </c>
    </row>
    <row r="135" spans="2:9" ht="25.5">
      <c r="B135" s="113">
        <v>23</v>
      </c>
      <c r="C135" s="92" t="s">
        <v>1102</v>
      </c>
      <c r="D135" s="94">
        <v>1</v>
      </c>
      <c r="E135" s="94" t="s">
        <v>1103</v>
      </c>
      <c r="F135" s="91"/>
      <c r="G135" s="91"/>
      <c r="H135" s="93">
        <v>0</v>
      </c>
      <c r="I135" s="93">
        <v>0</v>
      </c>
    </row>
    <row r="136" spans="2:9" ht="12.75">
      <c r="B136" s="113">
        <v>24</v>
      </c>
      <c r="C136" s="92" t="s">
        <v>1104</v>
      </c>
      <c r="D136" s="94">
        <v>1</v>
      </c>
      <c r="E136" s="94" t="s">
        <v>1103</v>
      </c>
      <c r="F136" s="91"/>
      <c r="G136" s="91"/>
      <c r="H136" s="93">
        <v>0</v>
      </c>
      <c r="I136" s="93">
        <v>0</v>
      </c>
    </row>
    <row r="137" spans="2:9" ht="25.5">
      <c r="B137" s="113">
        <v>25</v>
      </c>
      <c r="C137" s="92" t="s">
        <v>1105</v>
      </c>
      <c r="D137" s="94">
        <v>1</v>
      </c>
      <c r="E137" s="94" t="s">
        <v>1103</v>
      </c>
      <c r="F137" s="91"/>
      <c r="G137" s="91"/>
      <c r="H137" s="93">
        <v>0</v>
      </c>
      <c r="I137" s="93">
        <v>0</v>
      </c>
    </row>
    <row r="138" spans="2:9" ht="25.5">
      <c r="B138" s="113">
        <v>26</v>
      </c>
      <c r="C138" s="92" t="s">
        <v>1106</v>
      </c>
      <c r="D138" s="94">
        <v>1</v>
      </c>
      <c r="E138" s="94" t="s">
        <v>1103</v>
      </c>
      <c r="F138" s="91"/>
      <c r="G138" s="91"/>
      <c r="H138" s="93">
        <v>0</v>
      </c>
      <c r="I138" s="93">
        <v>0</v>
      </c>
    </row>
    <row r="139" spans="2:9" ht="25.5">
      <c r="B139" s="113">
        <v>27</v>
      </c>
      <c r="C139" s="92" t="s">
        <v>1041</v>
      </c>
      <c r="D139" s="94">
        <v>1</v>
      </c>
      <c r="E139" s="94" t="s">
        <v>1103</v>
      </c>
      <c r="F139" s="91"/>
      <c r="G139" s="91"/>
      <c r="H139" s="93">
        <v>0</v>
      </c>
      <c r="I139" s="93">
        <v>0</v>
      </c>
    </row>
    <row r="140" spans="2:9" ht="38.25">
      <c r="B140" s="113">
        <v>28</v>
      </c>
      <c r="C140" s="92" t="s">
        <v>1107</v>
      </c>
      <c r="D140" s="94">
        <v>1</v>
      </c>
      <c r="E140" s="94" t="s">
        <v>1103</v>
      </c>
      <c r="F140" s="91"/>
      <c r="G140" s="91"/>
      <c r="H140" s="93">
        <v>0</v>
      </c>
      <c r="I140" s="93">
        <v>0</v>
      </c>
    </row>
    <row r="141" spans="2:9" ht="12.75">
      <c r="B141" s="92" t="s">
        <v>995</v>
      </c>
      <c r="C141" s="92" t="s">
        <v>1108</v>
      </c>
      <c r="D141" s="94"/>
      <c r="E141" s="94"/>
      <c r="F141" s="91"/>
      <c r="G141" s="91"/>
      <c r="H141" s="93"/>
      <c r="I141" s="93"/>
    </row>
    <row r="142" spans="2:9" ht="12.75">
      <c r="B142" s="110"/>
      <c r="C142" s="110" t="s">
        <v>395</v>
      </c>
      <c r="D142" s="111"/>
      <c r="E142" s="111"/>
      <c r="F142" s="112"/>
      <c r="G142" s="112"/>
      <c r="H142" s="95">
        <v>0</v>
      </c>
      <c r="I142" s="95">
        <v>0</v>
      </c>
    </row>
  </sheetData>
  <sheetProtection/>
  <mergeCells count="6">
    <mergeCell ref="A65:I65"/>
    <mergeCell ref="A66:I66"/>
    <mergeCell ref="A107:I107"/>
    <mergeCell ref="A108:I108"/>
    <mergeCell ref="A6:I6"/>
    <mergeCell ref="A7:I7"/>
  </mergeCells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view="pageLayout" workbookViewId="0" topLeftCell="A1">
      <selection activeCell="H4" sqref="H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428</v>
      </c>
      <c r="C2" s="2" t="s">
        <v>533</v>
      </c>
      <c r="D2" s="6">
        <v>1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  <row r="7" spans="1:8" ht="24">
      <c r="A7" s="34"/>
      <c r="B7" s="23" t="s">
        <v>534</v>
      </c>
      <c r="C7" s="24" t="s">
        <v>406</v>
      </c>
      <c r="D7" s="24" t="s">
        <v>535</v>
      </c>
      <c r="E7" s="24" t="s">
        <v>536</v>
      </c>
      <c r="F7" s="36" t="s">
        <v>537</v>
      </c>
      <c r="G7" s="36" t="s">
        <v>538</v>
      </c>
      <c r="H7" s="31" t="s">
        <v>539</v>
      </c>
    </row>
    <row r="8" spans="1:8" ht="12.75">
      <c r="A8" s="27" t="s">
        <v>540</v>
      </c>
      <c r="B8" s="20"/>
      <c r="C8" s="20"/>
      <c r="D8" s="20"/>
      <c r="E8" s="20"/>
      <c r="F8" s="20"/>
      <c r="G8" s="20"/>
      <c r="H8" s="20"/>
    </row>
    <row r="9" spans="1:8" ht="12.75">
      <c r="A9" s="35"/>
      <c r="B9" s="21"/>
      <c r="C9" s="32" t="s">
        <v>541</v>
      </c>
      <c r="D9" s="25">
        <v>3</v>
      </c>
      <c r="E9" s="25" t="s">
        <v>16</v>
      </c>
      <c r="F9" s="37"/>
      <c r="G9" s="38">
        <v>0</v>
      </c>
      <c r="H9" s="25"/>
    </row>
    <row r="10" spans="1:8" ht="12.75">
      <c r="A10" s="35"/>
      <c r="B10" s="21"/>
      <c r="C10" s="32" t="s">
        <v>542</v>
      </c>
      <c r="D10" s="25">
        <v>55</v>
      </c>
      <c r="E10" s="39" t="s">
        <v>543</v>
      </c>
      <c r="F10" s="37"/>
      <c r="G10" s="38">
        <v>0</v>
      </c>
      <c r="H10" s="25"/>
    </row>
    <row r="11" spans="1:8" ht="25.5">
      <c r="A11" s="35"/>
      <c r="B11" s="21"/>
      <c r="C11" s="32" t="s">
        <v>544</v>
      </c>
      <c r="D11" s="25">
        <v>1</v>
      </c>
      <c r="E11" s="39" t="s">
        <v>16</v>
      </c>
      <c r="F11" s="37"/>
      <c r="G11" s="38">
        <v>0</v>
      </c>
      <c r="H11" s="25"/>
    </row>
    <row r="12" spans="1:8" ht="12.75">
      <c r="A12" s="35"/>
      <c r="B12" s="21"/>
      <c r="C12" s="32"/>
      <c r="D12" s="25"/>
      <c r="E12" s="25"/>
      <c r="F12" s="37"/>
      <c r="G12" s="38"/>
      <c r="H12" s="25"/>
    </row>
    <row r="13" spans="1:8" ht="12.75">
      <c r="A13" s="27" t="s">
        <v>545</v>
      </c>
      <c r="B13" s="20"/>
      <c r="C13" s="20"/>
      <c r="D13" s="20"/>
      <c r="E13" s="20"/>
      <c r="F13" s="20"/>
      <c r="G13" s="20"/>
      <c r="H13" s="20"/>
    </row>
    <row r="14" spans="1:8" ht="114.75">
      <c r="A14" s="35"/>
      <c r="B14" s="21"/>
      <c r="C14" s="32" t="s">
        <v>546</v>
      </c>
      <c r="D14" s="25">
        <v>1</v>
      </c>
      <c r="E14" s="25" t="s">
        <v>16</v>
      </c>
      <c r="F14" s="37"/>
      <c r="G14" s="38">
        <v>0</v>
      </c>
      <c r="H14" s="25"/>
    </row>
    <row r="15" spans="1:8" ht="89.25">
      <c r="A15" s="35"/>
      <c r="B15" s="21"/>
      <c r="C15" s="32" t="s">
        <v>547</v>
      </c>
      <c r="D15" s="25">
        <v>1</v>
      </c>
      <c r="E15" s="25" t="s">
        <v>16</v>
      </c>
      <c r="F15" s="37"/>
      <c r="G15" s="38">
        <v>0</v>
      </c>
      <c r="H15" s="25"/>
    </row>
    <row r="16" spans="1:8" ht="102">
      <c r="A16" s="35"/>
      <c r="B16" s="21"/>
      <c r="C16" s="32" t="s">
        <v>548</v>
      </c>
      <c r="D16" s="25">
        <v>5</v>
      </c>
      <c r="E16" s="25" t="s">
        <v>16</v>
      </c>
      <c r="F16" s="37"/>
      <c r="G16" s="38">
        <v>0</v>
      </c>
      <c r="H16" s="25"/>
    </row>
    <row r="17" spans="1:8" ht="63.75">
      <c r="A17" s="35"/>
      <c r="B17" s="21"/>
      <c r="C17" s="32" t="s">
        <v>549</v>
      </c>
      <c r="D17" s="25">
        <v>1</v>
      </c>
      <c r="E17" s="25" t="s">
        <v>16</v>
      </c>
      <c r="F17" s="37"/>
      <c r="G17" s="38">
        <v>0</v>
      </c>
      <c r="H17" s="25"/>
    </row>
    <row r="18" spans="1:8" ht="89.25">
      <c r="A18" s="35"/>
      <c r="B18" s="21"/>
      <c r="C18" s="32" t="s">
        <v>550</v>
      </c>
      <c r="D18" s="25">
        <v>1</v>
      </c>
      <c r="E18" s="25" t="s">
        <v>16</v>
      </c>
      <c r="F18" s="37"/>
      <c r="G18" s="38">
        <v>0</v>
      </c>
      <c r="H18" s="25"/>
    </row>
    <row r="19" spans="1:8" ht="25.5">
      <c r="A19" s="35"/>
      <c r="B19" s="21"/>
      <c r="C19" s="32" t="s">
        <v>551</v>
      </c>
      <c r="D19" s="25">
        <v>1</v>
      </c>
      <c r="E19" s="39" t="s">
        <v>16</v>
      </c>
      <c r="F19" s="37"/>
      <c r="G19" s="38">
        <v>0</v>
      </c>
      <c r="H19" s="25"/>
    </row>
    <row r="20" spans="1:8" ht="102">
      <c r="A20" s="28"/>
      <c r="B20" s="22"/>
      <c r="C20" s="32" t="s">
        <v>552</v>
      </c>
      <c r="D20" s="29">
        <v>1</v>
      </c>
      <c r="E20" s="25" t="s">
        <v>16</v>
      </c>
      <c r="F20" s="38"/>
      <c r="G20" s="38">
        <v>0</v>
      </c>
      <c r="H20" s="29"/>
    </row>
    <row r="21" spans="1:8" ht="63.75">
      <c r="A21" s="28"/>
      <c r="B21" s="22"/>
      <c r="C21" s="32" t="s">
        <v>553</v>
      </c>
      <c r="D21" s="29">
        <v>1</v>
      </c>
      <c r="E21" s="25" t="s">
        <v>16</v>
      </c>
      <c r="F21" s="38"/>
      <c r="G21" s="38">
        <v>0</v>
      </c>
      <c r="H21" s="29"/>
    </row>
    <row r="22" spans="1:8" ht="76.5">
      <c r="A22" s="28"/>
      <c r="B22" s="22"/>
      <c r="C22" s="32" t="s">
        <v>554</v>
      </c>
      <c r="D22" s="29">
        <v>1</v>
      </c>
      <c r="E22" s="39" t="s">
        <v>16</v>
      </c>
      <c r="F22" s="38"/>
      <c r="G22" s="38">
        <v>0</v>
      </c>
      <c r="H22" s="29"/>
    </row>
    <row r="23" spans="1:8" ht="12.75">
      <c r="A23" s="58"/>
      <c r="B23" s="59"/>
      <c r="C23" s="33"/>
      <c r="D23" s="30"/>
      <c r="E23" s="26"/>
      <c r="F23" s="20"/>
      <c r="G23" s="38"/>
      <c r="H23" s="29"/>
    </row>
    <row r="24" spans="1:8" ht="12.75">
      <c r="A24" s="121" t="s">
        <v>555</v>
      </c>
      <c r="B24" s="122"/>
      <c r="C24" s="123"/>
      <c r="D24" s="30"/>
      <c r="E24" s="26"/>
      <c r="F24" s="20"/>
      <c r="G24" s="38"/>
      <c r="H24" s="29"/>
    </row>
    <row r="25" spans="1:8" ht="89.25">
      <c r="A25" s="28"/>
      <c r="B25" s="22"/>
      <c r="C25" s="32" t="s">
        <v>556</v>
      </c>
      <c r="D25" s="29">
        <v>2</v>
      </c>
      <c r="E25" s="25" t="s">
        <v>16</v>
      </c>
      <c r="F25" s="38"/>
      <c r="G25" s="38">
        <v>0</v>
      </c>
      <c r="H25" s="29"/>
    </row>
    <row r="26" spans="1:8" ht="63.75">
      <c r="A26" s="28"/>
      <c r="B26" s="22"/>
      <c r="C26" s="32" t="s">
        <v>557</v>
      </c>
      <c r="D26" s="29">
        <v>1</v>
      </c>
      <c r="E26" s="25" t="s">
        <v>16</v>
      </c>
      <c r="F26" s="38"/>
      <c r="G26" s="38">
        <v>0</v>
      </c>
      <c r="H26" s="29"/>
    </row>
    <row r="27" spans="1:8" ht="76.5">
      <c r="A27" s="28"/>
      <c r="B27" s="22"/>
      <c r="C27" s="32" t="s">
        <v>558</v>
      </c>
      <c r="D27" s="29">
        <v>7</v>
      </c>
      <c r="E27" s="25" t="s">
        <v>16</v>
      </c>
      <c r="F27" s="38"/>
      <c r="G27" s="38">
        <v>0</v>
      </c>
      <c r="H27" s="29"/>
    </row>
    <row r="28" spans="1:8" ht="63.75">
      <c r="A28" s="28"/>
      <c r="B28" s="22"/>
      <c r="C28" s="32" t="s">
        <v>559</v>
      </c>
      <c r="D28" s="29">
        <v>5</v>
      </c>
      <c r="E28" s="25" t="s">
        <v>16</v>
      </c>
      <c r="F28" s="38"/>
      <c r="G28" s="38">
        <v>0</v>
      </c>
      <c r="H28" s="29"/>
    </row>
    <row r="29" spans="1:8" ht="12.75">
      <c r="A29" s="41"/>
      <c r="B29" s="42"/>
      <c r="C29" s="32" t="s">
        <v>560</v>
      </c>
      <c r="D29" s="29">
        <v>1</v>
      </c>
      <c r="E29" s="39" t="s">
        <v>16</v>
      </c>
      <c r="F29" s="38"/>
      <c r="G29" s="38">
        <v>0</v>
      </c>
      <c r="H29" s="43"/>
    </row>
    <row r="30" spans="1:8" ht="38.25">
      <c r="A30" s="28"/>
      <c r="B30" s="22"/>
      <c r="C30" s="33" t="s">
        <v>561</v>
      </c>
      <c r="D30" s="30">
        <v>1</v>
      </c>
      <c r="E30" s="26" t="s">
        <v>16</v>
      </c>
      <c r="F30" s="20"/>
      <c r="G30" s="38">
        <v>0</v>
      </c>
      <c r="H30" s="29"/>
    </row>
    <row r="31" spans="1:8" ht="38.25">
      <c r="A31" s="58"/>
      <c r="B31" s="59"/>
      <c r="C31" s="33" t="s">
        <v>562</v>
      </c>
      <c r="D31" s="30">
        <v>1</v>
      </c>
      <c r="E31" s="26" t="s">
        <v>16</v>
      </c>
      <c r="F31" s="20"/>
      <c r="G31" s="38">
        <v>0</v>
      </c>
      <c r="H31" s="29"/>
    </row>
    <row r="32" spans="1:8" ht="12.75">
      <c r="A32" s="41"/>
      <c r="B32" s="42"/>
      <c r="C32" s="32"/>
      <c r="D32" s="57"/>
      <c r="E32" s="39"/>
      <c r="F32" s="38"/>
      <c r="G32" s="38"/>
      <c r="H32" s="43"/>
    </row>
    <row r="33" spans="1:8" ht="12.75">
      <c r="A33" s="27" t="s">
        <v>563</v>
      </c>
      <c r="B33" s="20"/>
      <c r="C33" s="32"/>
      <c r="D33" s="29"/>
      <c r="E33" s="40"/>
      <c r="F33" s="38"/>
      <c r="G33" s="38"/>
      <c r="H33" s="20"/>
    </row>
    <row r="34" spans="1:8" ht="102">
      <c r="A34" s="28"/>
      <c r="B34" s="22"/>
      <c r="C34" s="32" t="s">
        <v>564</v>
      </c>
      <c r="D34" s="29">
        <v>2</v>
      </c>
      <c r="E34" s="25" t="s">
        <v>16</v>
      </c>
      <c r="F34" s="38"/>
      <c r="G34" s="38">
        <v>0</v>
      </c>
      <c r="H34" s="29"/>
    </row>
    <row r="35" spans="1:8" ht="38.25">
      <c r="A35" s="44"/>
      <c r="B35" s="45"/>
      <c r="C35" s="46" t="s">
        <v>565</v>
      </c>
      <c r="D35" s="47">
        <v>9</v>
      </c>
      <c r="E35" s="48" t="s">
        <v>30</v>
      </c>
      <c r="F35" s="49"/>
      <c r="G35" s="49">
        <v>0</v>
      </c>
      <c r="H35" s="47"/>
    </row>
    <row r="36" spans="1:8" ht="12.75">
      <c r="A36" s="41"/>
      <c r="B36" s="42"/>
      <c r="C36" s="55"/>
      <c r="D36" s="43"/>
      <c r="E36" s="56"/>
      <c r="F36" s="54"/>
      <c r="G36" s="54"/>
      <c r="H36" s="43"/>
    </row>
    <row r="37" spans="1:8" ht="12.75">
      <c r="A37" s="20"/>
      <c r="B37" s="50"/>
      <c r="C37" s="20"/>
      <c r="D37" s="51"/>
      <c r="E37" s="51"/>
      <c r="F37" s="52" t="s">
        <v>566</v>
      </c>
      <c r="G37" s="53">
        <v>0</v>
      </c>
      <c r="H37" s="51"/>
    </row>
  </sheetData>
  <sheetProtection/>
  <mergeCells count="1">
    <mergeCell ref="A24:C24"/>
  </mergeCells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4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1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15</v>
      </c>
      <c r="C4" s="2" t="s">
        <v>17</v>
      </c>
      <c r="D4" s="6">
        <v>3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18</v>
      </c>
      <c r="C6" s="2" t="s">
        <v>20</v>
      </c>
      <c r="D6" s="6">
        <v>1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21</v>
      </c>
      <c r="C8" s="2" t="s">
        <v>22</v>
      </c>
      <c r="D8" s="6">
        <v>1</v>
      </c>
      <c r="E8" s="1" t="s">
        <v>19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23</v>
      </c>
      <c r="C10" s="2" t="s">
        <v>24</v>
      </c>
      <c r="D10" s="6">
        <v>1</v>
      </c>
      <c r="E10" s="1" t="s">
        <v>19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12.75">
      <c r="A12" s="8">
        <v>6</v>
      </c>
      <c r="B12" s="1" t="s">
        <v>25</v>
      </c>
      <c r="C12" s="2" t="s">
        <v>26</v>
      </c>
      <c r="D12" s="6">
        <v>1</v>
      </c>
      <c r="E12" s="1" t="s">
        <v>16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s="9" customFormat="1" ht="12.75">
      <c r="A14" s="7"/>
      <c r="B14" s="3"/>
      <c r="C14" s="3" t="s">
        <v>27</v>
      </c>
      <c r="D14" s="5"/>
      <c r="E14" s="3"/>
      <c r="F14" s="5"/>
      <c r="G14" s="5"/>
      <c r="H14" s="5">
        <f>ROUND(SUM(H2:H13),0)</f>
        <v>0</v>
      </c>
      <c r="I14" s="5">
        <f>ROUND(SUM(I2:I13),0)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29</v>
      </c>
      <c r="C2" s="2" t="s">
        <v>31</v>
      </c>
      <c r="D2" s="6">
        <v>22.07</v>
      </c>
      <c r="E2" s="1" t="s">
        <v>30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25.5">
      <c r="A4" s="8">
        <v>2</v>
      </c>
      <c r="B4" s="1" t="s">
        <v>32</v>
      </c>
      <c r="C4" s="2" t="s">
        <v>33</v>
      </c>
      <c r="D4" s="6">
        <v>10</v>
      </c>
      <c r="E4" s="1" t="s">
        <v>30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34</v>
      </c>
      <c r="C6" s="2" t="s">
        <v>526</v>
      </c>
      <c r="D6" s="6">
        <v>104.88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38.25">
      <c r="A8" s="8">
        <v>4</v>
      </c>
      <c r="B8" s="1" t="s">
        <v>35</v>
      </c>
      <c r="C8" s="2" t="s">
        <v>36</v>
      </c>
      <c r="D8" s="6">
        <v>68.7</v>
      </c>
      <c r="E8" s="1" t="s">
        <v>30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51">
      <c r="A10" s="8">
        <v>5</v>
      </c>
      <c r="B10" s="1" t="s">
        <v>37</v>
      </c>
      <c r="C10" s="2" t="s">
        <v>38</v>
      </c>
      <c r="D10" s="6">
        <v>162.95</v>
      </c>
      <c r="E10" s="1" t="s">
        <v>30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39</v>
      </c>
      <c r="C12" s="2" t="s">
        <v>40</v>
      </c>
      <c r="D12" s="6">
        <v>121.05</v>
      </c>
      <c r="E12" s="1" t="s">
        <v>30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41</v>
      </c>
      <c r="C14" s="2" t="s">
        <v>42</v>
      </c>
      <c r="D14" s="6">
        <v>122.2</v>
      </c>
      <c r="E14" s="1" t="s">
        <v>30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43</v>
      </c>
      <c r="C16" s="2" t="s">
        <v>44</v>
      </c>
      <c r="D16" s="6">
        <v>1</v>
      </c>
      <c r="E16" s="1" t="s">
        <v>16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51">
      <c r="A18" s="8">
        <v>9</v>
      </c>
      <c r="B18" s="1" t="s">
        <v>45</v>
      </c>
      <c r="C18" s="2" t="s">
        <v>46</v>
      </c>
      <c r="D18" s="6">
        <v>1</v>
      </c>
      <c r="E18" s="1" t="s">
        <v>19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63.75">
      <c r="A20" s="8">
        <v>10</v>
      </c>
      <c r="B20" s="1" t="s">
        <v>47</v>
      </c>
      <c r="C20" s="2" t="s">
        <v>48</v>
      </c>
      <c r="D20" s="6">
        <v>750</v>
      </c>
      <c r="E20" s="1" t="s">
        <v>30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92.25">
      <c r="A22" s="8">
        <v>11</v>
      </c>
      <c r="B22" s="1" t="s">
        <v>49</v>
      </c>
      <c r="C22" s="2" t="s">
        <v>55</v>
      </c>
      <c r="D22" s="6">
        <v>250</v>
      </c>
      <c r="E22" s="1" t="s">
        <v>30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3" ht="51">
      <c r="C23" s="2" t="s">
        <v>50</v>
      </c>
    </row>
    <row r="25" spans="1:9" ht="25.5">
      <c r="A25" s="8">
        <v>12</v>
      </c>
      <c r="B25" s="1" t="s">
        <v>51</v>
      </c>
      <c r="C25" s="2" t="s">
        <v>52</v>
      </c>
      <c r="D25" s="6">
        <v>700</v>
      </c>
      <c r="E25" s="1" t="s">
        <v>30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7" spans="1:9" ht="12.75">
      <c r="A27" s="8">
        <v>13</v>
      </c>
      <c r="B27" s="1" t="s">
        <v>53</v>
      </c>
      <c r="C27" s="2" t="s">
        <v>54</v>
      </c>
      <c r="D27" s="6">
        <v>220</v>
      </c>
      <c r="E27" s="1" t="s">
        <v>13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9" spans="1:9" s="9" customFormat="1" ht="12.75">
      <c r="A29" s="7"/>
      <c r="B29" s="3"/>
      <c r="C29" s="3" t="s">
        <v>27</v>
      </c>
      <c r="D29" s="5"/>
      <c r="E29" s="3"/>
      <c r="F29" s="5"/>
      <c r="G29" s="5"/>
      <c r="H29" s="5">
        <f>ROUND(SUM(H2:H28),0)</f>
        <v>0</v>
      </c>
      <c r="I29" s="5">
        <f>ROUND(SUM(I2:I28),0)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0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7.75" customHeight="1">
      <c r="A2" s="8">
        <v>1</v>
      </c>
      <c r="B2" s="1" t="s">
        <v>57</v>
      </c>
      <c r="C2" s="2" t="s">
        <v>58</v>
      </c>
      <c r="D2" s="6">
        <v>1</v>
      </c>
      <c r="E2" s="1" t="s">
        <v>19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59</v>
      </c>
      <c r="C4" s="2" t="s">
        <v>60</v>
      </c>
      <c r="D4" s="6">
        <v>1</v>
      </c>
      <c r="E4" s="1" t="s">
        <v>16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61</v>
      </c>
      <c r="C6" s="2" t="s">
        <v>62</v>
      </c>
      <c r="D6" s="6">
        <v>1</v>
      </c>
      <c r="E6" s="1" t="s">
        <v>19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63</v>
      </c>
      <c r="C8" s="2" t="s">
        <v>64</v>
      </c>
      <c r="D8" s="6">
        <v>1</v>
      </c>
      <c r="E8" s="1" t="s">
        <v>16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s="9" customFormat="1" ht="12.75">
      <c r="A10" s="7"/>
      <c r="B10" s="3"/>
      <c r="C10" s="3" t="s">
        <v>27</v>
      </c>
      <c r="D10" s="5"/>
      <c r="E10" s="3"/>
      <c r="F10" s="5"/>
      <c r="G10" s="5"/>
      <c r="H10" s="5">
        <f>ROUND(SUM(H2:H9),0)</f>
        <v>0</v>
      </c>
      <c r="I10" s="5">
        <f>ROUND(SUM(I2:I9),0)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view="pageLayout" workbookViewId="0" topLeftCell="A7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66</v>
      </c>
      <c r="C2" s="2" t="s">
        <v>68</v>
      </c>
      <c r="D2" s="6">
        <v>160</v>
      </c>
      <c r="E2" s="1" t="s">
        <v>67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63.75">
      <c r="A4" s="8">
        <v>2</v>
      </c>
      <c r="B4" s="1" t="s">
        <v>69</v>
      </c>
      <c r="C4" s="2" t="s">
        <v>70</v>
      </c>
      <c r="D4" s="6">
        <v>187.5</v>
      </c>
      <c r="E4" s="1" t="s">
        <v>67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51">
      <c r="A6" s="8">
        <v>3</v>
      </c>
      <c r="B6" s="1" t="s">
        <v>71</v>
      </c>
      <c r="C6" s="2" t="s">
        <v>72</v>
      </c>
      <c r="D6" s="6">
        <v>214.5</v>
      </c>
      <c r="E6" s="1" t="s">
        <v>67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63.75">
      <c r="A8" s="8">
        <v>4</v>
      </c>
      <c r="B8" s="1" t="s">
        <v>73</v>
      </c>
      <c r="C8" s="2" t="s">
        <v>74</v>
      </c>
      <c r="D8" s="6">
        <v>20</v>
      </c>
      <c r="E8" s="1" t="s">
        <v>67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25.5">
      <c r="A10" s="8">
        <v>5</v>
      </c>
      <c r="B10" s="1" t="s">
        <v>75</v>
      </c>
      <c r="C10" s="2" t="s">
        <v>76</v>
      </c>
      <c r="D10" s="6">
        <v>100</v>
      </c>
      <c r="E10" s="1" t="s">
        <v>30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38.25">
      <c r="A12" s="8">
        <v>6</v>
      </c>
      <c r="B12" s="1" t="s">
        <v>77</v>
      </c>
      <c r="C12" s="2" t="s">
        <v>78</v>
      </c>
      <c r="D12" s="6">
        <v>850</v>
      </c>
      <c r="E12" s="1" t="s">
        <v>30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38.25">
      <c r="A14" s="8">
        <v>7</v>
      </c>
      <c r="B14" s="1" t="s">
        <v>79</v>
      </c>
      <c r="C14" s="2" t="s">
        <v>80</v>
      </c>
      <c r="D14" s="6">
        <v>155</v>
      </c>
      <c r="E14" s="1" t="s">
        <v>67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38.25">
      <c r="A16" s="8">
        <v>8</v>
      </c>
      <c r="B16" s="1" t="s">
        <v>81</v>
      </c>
      <c r="C16" s="2" t="s">
        <v>82</v>
      </c>
      <c r="D16" s="6">
        <v>20</v>
      </c>
      <c r="E16" s="1" t="s">
        <v>67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38.25">
      <c r="A18" s="8">
        <v>9</v>
      </c>
      <c r="B18" s="1" t="s">
        <v>83</v>
      </c>
      <c r="C18" s="2" t="s">
        <v>84</v>
      </c>
      <c r="D18" s="6">
        <v>150</v>
      </c>
      <c r="E18" s="1" t="s">
        <v>67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38.25">
      <c r="A20" s="8">
        <v>10</v>
      </c>
      <c r="B20" s="1" t="s">
        <v>85</v>
      </c>
      <c r="C20" s="2" t="s">
        <v>86</v>
      </c>
      <c r="D20" s="6">
        <v>66.5</v>
      </c>
      <c r="E20" s="1" t="s">
        <v>67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25.5">
      <c r="A22" s="8">
        <v>11</v>
      </c>
      <c r="B22" s="1" t="s">
        <v>87</v>
      </c>
      <c r="C22" s="2" t="s">
        <v>88</v>
      </c>
      <c r="D22" s="6">
        <v>389</v>
      </c>
      <c r="E22" s="1" t="s">
        <v>67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38.25">
      <c r="A24" s="8">
        <v>12</v>
      </c>
      <c r="B24" s="1" t="s">
        <v>89</v>
      </c>
      <c r="C24" s="2" t="s">
        <v>90</v>
      </c>
      <c r="D24" s="6">
        <v>389</v>
      </c>
      <c r="E24" s="1" t="s">
        <v>67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54">
      <c r="A26" s="8">
        <v>13</v>
      </c>
      <c r="B26" s="1" t="s">
        <v>91</v>
      </c>
      <c r="C26" s="2" t="s">
        <v>94</v>
      </c>
      <c r="D26" s="6">
        <v>6</v>
      </c>
      <c r="E26" s="1" t="s">
        <v>16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51">
      <c r="A28" s="8">
        <v>14</v>
      </c>
      <c r="B28" s="1" t="s">
        <v>92</v>
      </c>
      <c r="C28" s="2" t="s">
        <v>93</v>
      </c>
      <c r="D28" s="6">
        <v>30</v>
      </c>
      <c r="E28" s="1" t="s">
        <v>67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s="9" customFormat="1" ht="12.75">
      <c r="A30" s="7"/>
      <c r="B30" s="3"/>
      <c r="C30" s="3" t="s">
        <v>27</v>
      </c>
      <c r="D30" s="5"/>
      <c r="E30" s="3"/>
      <c r="F30" s="5"/>
      <c r="G30" s="5"/>
      <c r="H30" s="5">
        <f>ROUND(SUM(H2:H29),0)</f>
        <v>0</v>
      </c>
      <c r="I30" s="5">
        <f>ROUND(SUM(I2:I29),0)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view="pageLayout" workbookViewId="0" topLeftCell="A1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96</v>
      </c>
      <c r="C2" s="2" t="s">
        <v>488</v>
      </c>
      <c r="D2" s="6">
        <v>65.87</v>
      </c>
      <c r="E2" s="1" t="s">
        <v>67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27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view="pageLayout" workbookViewId="0" topLeftCell="A16">
      <selection activeCell="A3" sqref="A3:D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4.57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3.75">
      <c r="A2" s="8">
        <v>1</v>
      </c>
      <c r="B2" s="1" t="s">
        <v>98</v>
      </c>
      <c r="C2" s="2" t="s">
        <v>417</v>
      </c>
      <c r="D2" s="6">
        <v>11.45</v>
      </c>
      <c r="E2" s="1" t="s">
        <v>99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100</v>
      </c>
      <c r="C4" s="2" t="s">
        <v>418</v>
      </c>
      <c r="D4" s="6">
        <v>1.5</v>
      </c>
      <c r="E4" s="1" t="s">
        <v>99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63.75">
      <c r="A6" s="8">
        <v>3</v>
      </c>
      <c r="B6" s="1" t="s">
        <v>101</v>
      </c>
      <c r="C6" s="2" t="s">
        <v>102</v>
      </c>
      <c r="D6" s="6">
        <v>448</v>
      </c>
      <c r="E6" s="1" t="s">
        <v>30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76.5">
      <c r="A8" s="8">
        <v>4</v>
      </c>
      <c r="B8" s="1" t="s">
        <v>103</v>
      </c>
      <c r="C8" s="2" t="s">
        <v>104</v>
      </c>
      <c r="D8" s="6">
        <v>7.54</v>
      </c>
      <c r="E8" s="1" t="s">
        <v>67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10" spans="1:9" ht="63.75">
      <c r="A10" s="8">
        <v>5</v>
      </c>
      <c r="B10" s="1" t="s">
        <v>105</v>
      </c>
      <c r="C10" s="2" t="s">
        <v>419</v>
      </c>
      <c r="D10" s="6">
        <v>21.05</v>
      </c>
      <c r="E10" s="1" t="s">
        <v>67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51">
      <c r="A12" s="8">
        <v>6</v>
      </c>
      <c r="B12" s="1" t="s">
        <v>106</v>
      </c>
      <c r="C12" s="2" t="s">
        <v>420</v>
      </c>
      <c r="D12" s="6">
        <v>20</v>
      </c>
      <c r="E12" s="1" t="s">
        <v>67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107</v>
      </c>
      <c r="C14" s="2" t="s">
        <v>421</v>
      </c>
      <c r="D14" s="6">
        <v>17.92</v>
      </c>
      <c r="E14" s="1" t="s">
        <v>67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51">
      <c r="A16" s="8">
        <v>8</v>
      </c>
      <c r="B16" s="1" t="s">
        <v>108</v>
      </c>
      <c r="C16" s="2" t="s">
        <v>422</v>
      </c>
      <c r="D16" s="6">
        <v>54.1</v>
      </c>
      <c r="E16" s="1" t="s">
        <v>67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7" ht="12.75">
      <c r="C17" s="2"/>
    </row>
    <row r="18" spans="1:9" ht="51">
      <c r="A18" s="8">
        <v>8</v>
      </c>
      <c r="B18" s="1" t="s">
        <v>108</v>
      </c>
      <c r="C18" s="2" t="s">
        <v>423</v>
      </c>
      <c r="D18" s="6">
        <v>3.2</v>
      </c>
      <c r="E18" s="1" t="s">
        <v>67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90.75">
      <c r="A20" s="8">
        <v>9</v>
      </c>
      <c r="B20" s="1" t="s">
        <v>109</v>
      </c>
      <c r="C20" s="2" t="s">
        <v>424</v>
      </c>
      <c r="D20" s="6">
        <v>14.6</v>
      </c>
      <c r="E20" s="1" t="s">
        <v>67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1" ht="12.75">
      <c r="C21" s="2" t="s">
        <v>110</v>
      </c>
    </row>
    <row r="23" spans="1:9" ht="63.75">
      <c r="A23" s="8">
        <v>10</v>
      </c>
      <c r="B23" s="1" t="s">
        <v>111</v>
      </c>
      <c r="C23" s="2" t="s">
        <v>425</v>
      </c>
      <c r="D23" s="6">
        <v>2.5</v>
      </c>
      <c r="E23" s="1" t="s">
        <v>67</v>
      </c>
      <c r="F23" s="6">
        <v>0</v>
      </c>
      <c r="G23" s="6">
        <v>0</v>
      </c>
      <c r="H23" s="6">
        <f>ROUND(D23*F23,0)</f>
        <v>0</v>
      </c>
      <c r="I23" s="6">
        <f>ROUND(D23*G23,0)</f>
        <v>0</v>
      </c>
    </row>
    <row r="25" spans="1:9" ht="63.75">
      <c r="A25" s="8">
        <v>11</v>
      </c>
      <c r="B25" s="1" t="s">
        <v>112</v>
      </c>
      <c r="C25" s="2" t="s">
        <v>426</v>
      </c>
      <c r="D25" s="6">
        <v>5</v>
      </c>
      <c r="E25" s="1" t="s">
        <v>67</v>
      </c>
      <c r="F25" s="6">
        <v>0</v>
      </c>
      <c r="G25" s="6">
        <v>0</v>
      </c>
      <c r="H25" s="6">
        <f>ROUND(D25*F25,0)</f>
        <v>0</v>
      </c>
      <c r="I25" s="6">
        <f>ROUND(D25*G25,0)</f>
        <v>0</v>
      </c>
    </row>
    <row r="27" spans="1:9" ht="12.75">
      <c r="A27" s="8">
        <v>12</v>
      </c>
      <c r="B27" s="1" t="s">
        <v>113</v>
      </c>
      <c r="C27" s="2" t="s">
        <v>114</v>
      </c>
      <c r="D27" s="6">
        <v>32.84</v>
      </c>
      <c r="E27" s="1" t="s">
        <v>30</v>
      </c>
      <c r="F27" s="6">
        <v>0</v>
      </c>
      <c r="G27" s="6">
        <v>0</v>
      </c>
      <c r="H27" s="6">
        <f>ROUND(D27*F27,0)</f>
        <v>0</v>
      </c>
      <c r="I27" s="6">
        <f>ROUND(D27*G27,0)</f>
        <v>0</v>
      </c>
    </row>
    <row r="29" spans="1:9" ht="63.75">
      <c r="A29" s="8">
        <v>13</v>
      </c>
      <c r="B29" s="1" t="s">
        <v>115</v>
      </c>
      <c r="C29" s="2" t="s">
        <v>116</v>
      </c>
      <c r="D29" s="6">
        <f>63.2+339.3+10</f>
        <v>412.5</v>
      </c>
      <c r="E29" s="1" t="s">
        <v>30</v>
      </c>
      <c r="F29" s="6">
        <v>0</v>
      </c>
      <c r="G29" s="6">
        <v>0</v>
      </c>
      <c r="H29" s="6">
        <f>ROUND(D29*F29,0)</f>
        <v>0</v>
      </c>
      <c r="I29" s="6">
        <f>ROUND(D29*G29,0)</f>
        <v>0</v>
      </c>
    </row>
    <row r="31" spans="1:9" s="9" customFormat="1" ht="12.75">
      <c r="A31" s="7"/>
      <c r="B31" s="3"/>
      <c r="C31" s="3" t="s">
        <v>27</v>
      </c>
      <c r="D31" s="5"/>
      <c r="E31" s="3"/>
      <c r="F31" s="5"/>
      <c r="G31" s="5"/>
      <c r="H31" s="5">
        <f>ROUND(SUM(H2:H30),0)</f>
        <v>0</v>
      </c>
      <c r="I31" s="5">
        <f>ROUND(SUM(I2:I30),0)</f>
        <v>0</v>
      </c>
    </row>
  </sheetData>
  <sheetProtection/>
  <printOptions/>
  <pageMargins left="0.2362204724409449" right="0.2362204724409449" top="1.1811023622047245" bottom="0.7086614173228347" header="0.3937007874015748" footer="0.4330708661417323"/>
  <pageSetup firstPageNumber="1" useFirstPageNumber="1" horizontalDpi="600" verticalDpi="600" orientation="portrait" paperSize="9" r:id="rId1"/>
  <headerFooter>
    <oddHeader>&amp;CPéliföldszentkereszt Látogatóközpont - KIVITELI TERV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András</dc:creator>
  <cp:keywords/>
  <dc:description/>
  <cp:lastModifiedBy>dr. Dóka Zsolt</cp:lastModifiedBy>
  <cp:lastPrinted>2018-08-14T09:48:07Z</cp:lastPrinted>
  <dcterms:created xsi:type="dcterms:W3CDTF">2018-01-21T13:42:02Z</dcterms:created>
  <dcterms:modified xsi:type="dcterms:W3CDTF">2018-08-14T12:13:23Z</dcterms:modified>
  <cp:category/>
  <cp:version/>
  <cp:contentType/>
  <cp:contentStatus/>
</cp:coreProperties>
</file>